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610" windowHeight="11640" tabRatio="590"/>
  </bookViews>
  <sheets>
    <sheet name="Tételek" sheetId="14" r:id="rId1"/>
    <sheet name="Munka1" sheetId="15" r:id="rId2"/>
  </sheets>
  <definedNames>
    <definedName name="_xlnm._FilterDatabase" localSheetId="0" hidden="1">Tételek!$A$1:$G$78</definedName>
    <definedName name="_xlnm.Print_Titles" localSheetId="0">Tételek!$1:$1</definedName>
    <definedName name="_xlnm.Print_Area" localSheetId="0">Tételek!$A$3:$F$78</definedName>
    <definedName name="tab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4"/>
  <c r="F59"/>
  <c r="F37"/>
  <c r="F76"/>
  <c r="F47" l="1"/>
  <c r="F68"/>
  <c r="F66"/>
  <c r="F67"/>
  <c r="F69"/>
  <c r="F58"/>
  <c r="F39" l="1"/>
  <c r="F64" l="1"/>
  <c r="F70" l="1"/>
  <c r="F75"/>
  <c r="F35" l="1"/>
  <c r="F49" l="1"/>
  <c r="F44"/>
  <c r="F57"/>
  <c r="F77" l="1"/>
  <c r="F72"/>
  <c r="F61"/>
  <c r="F55"/>
  <c r="F52"/>
  <c r="F42"/>
  <c r="F33"/>
  <c r="F31"/>
  <c r="F28"/>
  <c r="F22"/>
  <c r="F14" l="1"/>
  <c r="F16"/>
  <c r="F78"/>
  <c r="F15" l="1"/>
  <c r="F13" l="1"/>
  <c r="F17" l="1"/>
  <c r="F18" l="1"/>
  <c r="F19" s="1"/>
</calcChain>
</file>

<file path=xl/sharedStrings.xml><?xml version="1.0" encoding="utf-8"?>
<sst xmlns="http://schemas.openxmlformats.org/spreadsheetml/2006/main" count="168" uniqueCount="130">
  <si>
    <t>m2</t>
  </si>
  <si>
    <t>db</t>
  </si>
  <si>
    <t>20</t>
  </si>
  <si>
    <t>KÖZMŰVEZETÉKEK</t>
  </si>
  <si>
    <t>m</t>
  </si>
  <si>
    <t>Megnevezés</t>
  </si>
  <si>
    <t>m3</t>
  </si>
  <si>
    <t>10</t>
  </si>
  <si>
    <t>ÁLTALÁNOS KÖLTSÉGEK</t>
  </si>
  <si>
    <t>Tétel
szám</t>
  </si>
  <si>
    <t>Egység</t>
  </si>
  <si>
    <t>km</t>
  </si>
  <si>
    <t>10-20</t>
  </si>
  <si>
    <t>Összesen:</t>
  </si>
  <si>
    <t>Megvalósulási terv elkészítése fő- és mellékút</t>
  </si>
  <si>
    <t xml:space="preserve">FORGALOMTECHNIKA </t>
  </si>
  <si>
    <t>ELŐKÉSZÍTŐ MUNKÁK</t>
  </si>
  <si>
    <t>30</t>
  </si>
  <si>
    <t>ÚTÉPÍTÉS</t>
  </si>
  <si>
    <t>31-2</t>
  </si>
  <si>
    <t>31-230</t>
  </si>
  <si>
    <t>Egyéb földmunkák</t>
  </si>
  <si>
    <t>Padka nyesése 10 cm vastagságig, elszállítással</t>
  </si>
  <si>
    <t>Kopórétegek</t>
  </si>
  <si>
    <t>VÍZÉPÍTÉS</t>
  </si>
  <si>
    <t>ÁRKOK ÉS FOLYÓKÁK</t>
  </si>
  <si>
    <t>Egységár
(nettó Ft)</t>
  </si>
  <si>
    <t>Összeg
(súly × "egységár")</t>
  </si>
  <si>
    <t>Mennyiség</t>
  </si>
  <si>
    <t>SZAKÁGAK</t>
  </si>
  <si>
    <t>FORGALOMTECHNIKA</t>
  </si>
  <si>
    <t>NETTÓ AJÁNLATI ÁR</t>
  </si>
  <si>
    <t>ÁFA 27%</t>
  </si>
  <si>
    <t>AJÁNLATI ÁR</t>
  </si>
  <si>
    <t>KÖLTSÉG (Ft)</t>
  </si>
  <si>
    <t>31-1</t>
  </si>
  <si>
    <t>Terület előkészítés</t>
  </si>
  <si>
    <t>31-110</t>
  </si>
  <si>
    <t>Terület tisztítások</t>
  </si>
  <si>
    <t>31-113</t>
  </si>
  <si>
    <t>Bozót és cserje irtás</t>
  </si>
  <si>
    <t>73</t>
  </si>
  <si>
    <t>FÜGGŐLEGES JELZÉSEK</t>
  </si>
  <si>
    <t>32-001</t>
  </si>
  <si>
    <t>32-0</t>
  </si>
  <si>
    <t>34-5</t>
  </si>
  <si>
    <t>34-521</t>
  </si>
  <si>
    <t>AC-11 kopó (N) B 50/70 vagy B 70/100</t>
  </si>
  <si>
    <t>34-51</t>
  </si>
  <si>
    <t>Aszfalt kopórétegek</t>
  </si>
  <si>
    <t>34-1</t>
  </si>
  <si>
    <t xml:space="preserve">Aszfalt alapréteg </t>
  </si>
  <si>
    <t>1</t>
  </si>
  <si>
    <t>3</t>
  </si>
  <si>
    <t>4</t>
  </si>
  <si>
    <t>7</t>
  </si>
  <si>
    <t>Aszfalt útburkolatok profil marása</t>
  </si>
  <si>
    <t xml:space="preserve">Bontási munkák </t>
  </si>
  <si>
    <t xml:space="preserve">FÖLDMUNKÁK </t>
  </si>
  <si>
    <t xml:space="preserve">Burkolat alapok </t>
  </si>
  <si>
    <t xml:space="preserve">ÚTBURKOLATOK </t>
  </si>
  <si>
    <t xml:space="preserve">BEFEJEZŐ MUNKÁK </t>
  </si>
  <si>
    <t>31-250</t>
  </si>
  <si>
    <t>Útalapok bontása</t>
  </si>
  <si>
    <t>31-253</t>
  </si>
  <si>
    <t>Szórt és makadám útalapok bontása</t>
  </si>
  <si>
    <t>ÁTERESZEK</t>
  </si>
  <si>
    <t>73-150</t>
  </si>
  <si>
    <t>31-233</t>
  </si>
  <si>
    <t>Aszfaltburkolat marása vastagság&gt;20mm</t>
  </si>
  <si>
    <t>KÖLTSÉG ÖSSZESÍTŐ</t>
  </si>
  <si>
    <t>31-260</t>
  </si>
  <si>
    <t>Bontás kis felületen</t>
  </si>
  <si>
    <t>EGYÉB ÚTÉPÍTÉSI MUNKÁK</t>
  </si>
  <si>
    <t>32-7</t>
  </si>
  <si>
    <t>Földmű felső rész</t>
  </si>
  <si>
    <t>32-701</t>
  </si>
  <si>
    <t>Földmű felső rész  készítése homokos kavicsból</t>
  </si>
  <si>
    <t>33-1</t>
  </si>
  <si>
    <t>Burkolat alapok (hidraulikus kötőanyagú)</t>
  </si>
  <si>
    <t>33-141</t>
  </si>
  <si>
    <r>
      <t>CK</t>
    </r>
    <r>
      <rPr>
        <vertAlign val="subscript"/>
        <sz val="10"/>
        <rFont val="Times New Roman"/>
        <family val="1"/>
        <charset val="238"/>
      </rPr>
      <t>t</t>
    </r>
    <r>
      <rPr>
        <sz val="10"/>
        <rFont val="Times New Roman"/>
        <family val="1"/>
        <charset val="238"/>
      </rPr>
      <t>-2 jelű hidraulikus kötőanyagú burkolatalap</t>
    </r>
  </si>
  <si>
    <t>31-270</t>
  </si>
  <si>
    <t>Kiemelt, döntött vagy süllyesztett szegély bontása</t>
  </si>
  <si>
    <t>34-122</t>
  </si>
  <si>
    <t>AC-22 alap (N) B50/70</t>
  </si>
  <si>
    <t>36-233</t>
  </si>
  <si>
    <t>Kiemelt vízelvezetős ("K") szegély készítése előregyártott elemekből  vagy monolit kivitelben</t>
  </si>
  <si>
    <t>73-100</t>
  </si>
  <si>
    <t>Új KRESZ-táblák elhelyezése</t>
  </si>
  <si>
    <t>42-455</t>
  </si>
  <si>
    <t>Rácsos folyókák</t>
  </si>
  <si>
    <t>BONTÁSI MUNKÁK</t>
  </si>
  <si>
    <t>41-114</t>
  </si>
  <si>
    <t>Rácsos folyókák bontása</t>
  </si>
  <si>
    <t>31-6</t>
  </si>
  <si>
    <t>Terület előkészítő földmunkák</t>
  </si>
  <si>
    <t>31-630</t>
  </si>
  <si>
    <r>
      <t xml:space="preserve">Alkalmatlan fedőréteg leszedése, </t>
    </r>
    <r>
      <rPr>
        <sz val="10"/>
        <color rgb="FFFF0000"/>
        <rFont val="Times New Roman"/>
        <family val="1"/>
        <charset val="238"/>
      </rPr>
      <t>el</t>
    </r>
    <r>
      <rPr>
        <sz val="10"/>
        <rFont val="Times New Roman"/>
        <family val="1"/>
        <charset val="238"/>
      </rPr>
      <t>szállítása</t>
    </r>
  </si>
  <si>
    <t>33-0</t>
  </si>
  <si>
    <t>Burkolat alapok ( kötőanyag nélküli)</t>
  </si>
  <si>
    <t>33-007</t>
  </si>
  <si>
    <t>FZKA 0/32 jelű  kötőanyag nélküli  burkolatalap</t>
  </si>
  <si>
    <t>37-112</t>
  </si>
  <si>
    <t>Meglévő padka rendezése</t>
  </si>
  <si>
    <t>36-237</t>
  </si>
  <si>
    <t>Süllyesztett szegély készítése előregyártott elemekből  vagy monolit kivitelben</t>
  </si>
  <si>
    <t>42-192</t>
  </si>
  <si>
    <t>fm</t>
  </si>
  <si>
    <t>42-511</t>
  </si>
  <si>
    <t>Földárok építése</t>
  </si>
  <si>
    <t>36-426</t>
  </si>
  <si>
    <t>Gyephézagos beton járdalap burkolat készítése</t>
  </si>
  <si>
    <t>42-421</t>
  </si>
  <si>
    <t>Árokburkolás előregyártott betonlapokkal
(kiegészítő betonszerkezet készítése)</t>
  </si>
  <si>
    <t>43-111</t>
  </si>
  <si>
    <t>Csőáteresz építése NA 40-60 cm vasbetonból</t>
  </si>
  <si>
    <t>Kerepes, Bajcsy-Zsilinszky utca építése-költségvetési kiírás</t>
  </si>
  <si>
    <t>Burkolt árok áthelyezése</t>
  </si>
  <si>
    <t>10-26</t>
  </si>
  <si>
    <t>Ideiglenes forgalomterelés építés, bontás (fő és mellékút)</t>
  </si>
  <si>
    <r>
      <t xml:space="preserve">Új KRESZ-tábla-oszlop elhelyezése </t>
    </r>
    <r>
      <rPr>
        <sz val="10"/>
        <color rgb="FFFF0000"/>
        <rFont val="Calibri"/>
        <family val="2"/>
        <charset val="238"/>
      </rPr>
      <t>Ø</t>
    </r>
    <r>
      <rPr>
        <sz val="11.5"/>
        <color rgb="FFFF000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76 5 m-ig</t>
    </r>
  </si>
  <si>
    <t>73-101</t>
  </si>
  <si>
    <t>Kiegészítő táblák elhelyezése</t>
  </si>
  <si>
    <t>31-4</t>
  </si>
  <si>
    <t>Közművek fedlapjainak szintbehelyzése, cseréje</t>
  </si>
  <si>
    <t>31-412</t>
  </si>
  <si>
    <t>Aknafedlapok szintbehelyezése</t>
  </si>
  <si>
    <t>36-401</t>
  </si>
  <si>
    <t>Térkő burkolatok átépítése</t>
  </si>
</sst>
</file>

<file path=xl/styles.xml><?xml version="1.0" encoding="utf-8"?>
<styleSheet xmlns="http://schemas.openxmlformats.org/spreadsheetml/2006/main">
  <numFmts count="3">
    <numFmt numFmtId="164" formatCode="#,##0\ &quot;Ft&quot;"/>
    <numFmt numFmtId="165" formatCode="#,##0.00\ &quot;Ft&quot;"/>
    <numFmt numFmtId="166" formatCode="0.000"/>
  </numFmts>
  <fonts count="1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vertAlign val="sub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Calibri"/>
      <family val="2"/>
      <charset val="238"/>
    </font>
    <font>
      <sz val="11.5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18">
    <xf numFmtId="0" fontId="0" fillId="0" borderId="0"/>
    <xf numFmtId="0" fontId="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1">
    <xf numFmtId="0" fontId="0" fillId="0" borderId="0" xfId="0"/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8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Alignment="1" applyProtection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5" fontId="5" fillId="3" borderId="8" xfId="0" applyNumberFormat="1" applyFont="1" applyFill="1" applyBorder="1" applyAlignment="1" applyProtection="1">
      <alignment horizontal="center" vertical="center"/>
    </xf>
    <xf numFmtId="165" fontId="5" fillId="3" borderId="9" xfId="0" applyNumberFormat="1" applyFont="1" applyFill="1" applyBorder="1" applyAlignment="1" applyProtection="1">
      <alignment vertical="center"/>
    </xf>
    <xf numFmtId="165" fontId="5" fillId="0" borderId="12" xfId="0" applyNumberFormat="1" applyFont="1" applyFill="1" applyBorder="1" applyAlignment="1" applyProtection="1">
      <alignment vertical="center"/>
    </xf>
    <xf numFmtId="165" fontId="5" fillId="3" borderId="9" xfId="0" applyNumberFormat="1" applyFont="1" applyFill="1" applyBorder="1" applyAlignment="1" applyProtection="1">
      <alignment horizontal="center" vertical="center"/>
    </xf>
    <xf numFmtId="0" fontId="5" fillId="0" borderId="13" xfId="8" applyFont="1" applyBorder="1" applyAlignment="1" applyProtection="1">
      <alignment vertical="center"/>
      <protection hidden="1"/>
    </xf>
    <xf numFmtId="0" fontId="5" fillId="0" borderId="14" xfId="8" applyFont="1" applyBorder="1" applyAlignment="1" applyProtection="1">
      <alignment vertical="center" wrapText="1"/>
      <protection hidden="1"/>
    </xf>
    <xf numFmtId="49" fontId="5" fillId="0" borderId="15" xfId="8" applyNumberFormat="1" applyFont="1" applyBorder="1" applyAlignment="1" applyProtection="1">
      <alignment horizontal="center" vertical="center"/>
      <protection hidden="1"/>
    </xf>
    <xf numFmtId="49" fontId="5" fillId="0" borderId="2" xfId="8" applyNumberFormat="1" applyFont="1" applyBorder="1" applyAlignment="1" applyProtection="1">
      <alignment vertical="center" wrapText="1"/>
      <protection hidden="1"/>
    </xf>
    <xf numFmtId="49" fontId="5" fillId="0" borderId="16" xfId="8" applyNumberFormat="1" applyFont="1" applyBorder="1" applyAlignment="1" applyProtection="1">
      <alignment vertical="center" wrapText="1"/>
      <protection hidden="1"/>
    </xf>
    <xf numFmtId="0" fontId="5" fillId="0" borderId="17" xfId="8" applyFont="1" applyBorder="1" applyAlignment="1" applyProtection="1">
      <alignment vertical="center"/>
      <protection hidden="1"/>
    </xf>
    <xf numFmtId="0" fontId="4" fillId="0" borderId="10" xfId="8" applyFont="1" applyBorder="1" applyAlignment="1" applyProtection="1">
      <alignment vertical="center" wrapText="1"/>
      <protection hidden="1"/>
    </xf>
    <xf numFmtId="0" fontId="5" fillId="0" borderId="10" xfId="8" applyFont="1" applyBorder="1" applyAlignment="1" applyProtection="1">
      <alignment horizontal="center" vertical="center"/>
      <protection hidden="1"/>
    </xf>
    <xf numFmtId="0" fontId="5" fillId="0" borderId="18" xfId="8" applyFont="1" applyBorder="1" applyAlignment="1" applyProtection="1">
      <alignment vertical="center"/>
      <protection hidden="1"/>
    </xf>
    <xf numFmtId="0" fontId="4" fillId="0" borderId="19" xfId="8" applyFont="1" applyBorder="1" applyAlignment="1" applyProtection="1">
      <alignment vertical="center" wrapText="1"/>
      <protection hidden="1"/>
    </xf>
    <xf numFmtId="0" fontId="5" fillId="0" borderId="19" xfId="8" applyFont="1" applyBorder="1" applyAlignment="1" applyProtection="1">
      <alignment horizontal="center" vertical="center"/>
      <protection hidden="1"/>
    </xf>
    <xf numFmtId="0" fontId="5" fillId="0" borderId="20" xfId="8" applyFont="1" applyBorder="1" applyAlignment="1" applyProtection="1">
      <alignment vertical="center"/>
      <protection hidden="1"/>
    </xf>
    <xf numFmtId="0" fontId="4" fillId="0" borderId="21" xfId="8" applyFont="1" applyBorder="1" applyAlignment="1" applyProtection="1">
      <alignment vertical="center" wrapText="1"/>
      <protection hidden="1"/>
    </xf>
    <xf numFmtId="0" fontId="5" fillId="0" borderId="21" xfId="8" applyFont="1" applyBorder="1" applyAlignment="1" applyProtection="1">
      <alignment horizontal="center" vertical="center"/>
      <protection hidden="1"/>
    </xf>
    <xf numFmtId="164" fontId="5" fillId="0" borderId="22" xfId="8" applyNumberFormat="1" applyFont="1" applyBorder="1" applyAlignment="1" applyProtection="1">
      <alignment horizontal="center" vertical="center" wrapText="1"/>
      <protection hidden="1"/>
    </xf>
    <xf numFmtId="3" fontId="5" fillId="0" borderId="23" xfId="8" applyNumberFormat="1" applyFont="1" applyBorder="1" applyAlignment="1" applyProtection="1">
      <alignment horizontal="right" vertical="center"/>
      <protection hidden="1"/>
    </xf>
    <xf numFmtId="3" fontId="5" fillId="0" borderId="24" xfId="8" applyNumberFormat="1" applyFont="1" applyBorder="1" applyAlignment="1" applyProtection="1">
      <alignment horizontal="right" vertical="center"/>
      <protection hidden="1"/>
    </xf>
    <xf numFmtId="3" fontId="5" fillId="0" borderId="25" xfId="8" applyNumberFormat="1" applyFont="1" applyBorder="1" applyAlignment="1" applyProtection="1">
      <alignment horizontal="right" vertical="center"/>
      <protection hidden="1"/>
    </xf>
    <xf numFmtId="3" fontId="4" fillId="0" borderId="26" xfId="8" applyNumberFormat="1" applyFont="1" applyBorder="1" applyAlignment="1" applyProtection="1">
      <alignment horizontal="right" vertical="center"/>
      <protection hidden="1"/>
    </xf>
    <xf numFmtId="49" fontId="4" fillId="0" borderId="7" xfId="0" applyNumberFormat="1" applyFont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1" xfId="4" applyNumberFormat="1" applyFont="1" applyBorder="1" applyAlignment="1">
      <alignment vertical="center"/>
    </xf>
    <xf numFmtId="0" fontId="5" fillId="0" borderId="1" xfId="4" applyFont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0" borderId="1" xfId="4" applyFont="1" applyBorder="1" applyAlignment="1">
      <alignment vertical="center" wrapText="1"/>
    </xf>
    <xf numFmtId="49" fontId="4" fillId="0" borderId="7" xfId="4" applyNumberFormat="1" applyFont="1" applyBorder="1" applyAlignment="1">
      <alignment vertical="center"/>
    </xf>
    <xf numFmtId="0" fontId="4" fillId="0" borderId="8" xfId="4" applyFont="1" applyBorder="1" applyAlignment="1">
      <alignment vertical="center" wrapText="1"/>
    </xf>
    <xf numFmtId="49" fontId="5" fillId="0" borderId="27" xfId="4" applyNumberFormat="1" applyFont="1" applyBorder="1" applyAlignment="1">
      <alignment vertical="center"/>
    </xf>
    <xf numFmtId="49" fontId="5" fillId="0" borderId="11" xfId="4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65" fontId="5" fillId="0" borderId="23" xfId="8" applyNumberFormat="1" applyFont="1" applyBorder="1" applyAlignment="1" applyProtection="1">
      <alignment horizontal="right" vertical="center"/>
      <protection hidden="1"/>
    </xf>
    <xf numFmtId="165" fontId="5" fillId="0" borderId="24" xfId="8" applyNumberFormat="1" applyFont="1" applyBorder="1" applyAlignment="1" applyProtection="1">
      <alignment horizontal="right" vertical="center"/>
      <protection hidden="1"/>
    </xf>
    <xf numFmtId="165" fontId="5" fillId="0" borderId="25" xfId="8" applyNumberFormat="1" applyFont="1" applyBorder="1" applyAlignment="1" applyProtection="1">
      <alignment horizontal="right" vertical="center"/>
      <protection hidden="1"/>
    </xf>
    <xf numFmtId="3" fontId="5" fillId="0" borderId="21" xfId="8" applyNumberFormat="1" applyFont="1" applyBorder="1" applyAlignment="1" applyProtection="1">
      <alignment vertical="center"/>
      <protection hidden="1"/>
    </xf>
    <xf numFmtId="165" fontId="4" fillId="0" borderId="26" xfId="8" applyNumberFormat="1" applyFont="1" applyBorder="1" applyAlignment="1" applyProtection="1">
      <alignment horizontal="right" vertical="center"/>
      <protection hidden="1"/>
    </xf>
    <xf numFmtId="0" fontId="5" fillId="0" borderId="28" xfId="4" applyFont="1" applyBorder="1" applyAlignment="1">
      <alignment horizontal="center" vertical="center"/>
    </xf>
    <xf numFmtId="0" fontId="4" fillId="0" borderId="7" xfId="4" applyFont="1" applyBorder="1" applyAlignment="1">
      <alignment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vertical="center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vertical="center"/>
      <protection locked="0"/>
    </xf>
    <xf numFmtId="166" fontId="4" fillId="0" borderId="1" xfId="0" applyNumberFormat="1" applyFont="1" applyFill="1" applyBorder="1" applyAlignment="1" applyProtection="1">
      <alignment horizontal="center" vertical="center"/>
    </xf>
    <xf numFmtId="165" fontId="5" fillId="0" borderId="12" xfId="0" applyNumberFormat="1" applyFont="1" applyBorder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4" fillId="0" borderId="7" xfId="4" applyFont="1" applyBorder="1" applyAlignment="1">
      <alignment horizontal="left" vertical="center"/>
    </xf>
    <xf numFmtId="0" fontId="5" fillId="0" borderId="1" xfId="17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5" fillId="2" borderId="1" xfId="4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/>
    </xf>
    <xf numFmtId="165" fontId="5" fillId="2" borderId="8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16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1" xfId="17" applyFont="1" applyFill="1" applyBorder="1" applyAlignment="1">
      <alignment horizontal="center" vertical="center"/>
    </xf>
    <xf numFmtId="0" fontId="5" fillId="2" borderId="28" xfId="17" applyFont="1" applyFill="1" applyBorder="1" applyAlignment="1">
      <alignment horizontal="center" vertical="center"/>
    </xf>
    <xf numFmtId="49" fontId="13" fillId="0" borderId="11" xfId="4" applyNumberFormat="1" applyFont="1" applyBorder="1" applyAlignment="1">
      <alignment vertical="center"/>
    </xf>
    <xf numFmtId="0" fontId="13" fillId="0" borderId="1" xfId="4" applyFont="1" applyBorder="1" applyAlignment="1">
      <alignment vertical="center" wrapText="1"/>
    </xf>
    <xf numFmtId="0" fontId="13" fillId="0" borderId="1" xfId="4" applyFont="1" applyBorder="1" applyAlignment="1">
      <alignment horizontal="center" vertical="center"/>
    </xf>
    <xf numFmtId="166" fontId="14" fillId="0" borderId="1" xfId="0" applyNumberFormat="1" applyFont="1" applyFill="1" applyBorder="1" applyAlignment="1" applyProtection="1">
      <alignment horizontal="center" vertical="center"/>
    </xf>
    <xf numFmtId="164" fontId="13" fillId="0" borderId="1" xfId="4" applyNumberFormat="1" applyFont="1" applyBorder="1" applyAlignment="1" applyProtection="1">
      <alignment horizontal="center" vertical="center"/>
      <protection locked="0"/>
    </xf>
    <xf numFmtId="165" fontId="13" fillId="0" borderId="12" xfId="0" applyNumberFormat="1" applyFont="1" applyFill="1" applyBorder="1" applyAlignment="1" applyProtection="1">
      <alignment vertical="center"/>
    </xf>
    <xf numFmtId="49" fontId="13" fillId="0" borderId="11" xfId="15" applyNumberFormat="1" applyFont="1" applyBorder="1" applyAlignment="1">
      <alignment vertical="center"/>
    </xf>
    <xf numFmtId="0" fontId="13" fillId="0" borderId="1" xfId="15" applyFont="1" applyBorder="1" applyAlignment="1">
      <alignment vertical="center" wrapText="1"/>
    </xf>
    <xf numFmtId="2" fontId="14" fillId="0" borderId="1" xfId="4" applyNumberFormat="1" applyFont="1" applyBorder="1" applyAlignment="1">
      <alignment horizontal="center" vertical="center"/>
    </xf>
    <xf numFmtId="164" fontId="13" fillId="0" borderId="1" xfId="4" applyNumberFormat="1" applyFont="1" applyBorder="1" applyAlignment="1" applyProtection="1">
      <alignment vertical="center"/>
      <protection locked="0"/>
    </xf>
    <xf numFmtId="165" fontId="13" fillId="0" borderId="12" xfId="0" applyNumberFormat="1" applyFont="1" applyBorder="1" applyAlignment="1">
      <alignment vertical="center"/>
    </xf>
    <xf numFmtId="0" fontId="13" fillId="0" borderId="28" xfId="4" applyFont="1" applyBorder="1" applyAlignment="1">
      <alignment horizontal="center" vertical="center"/>
    </xf>
    <xf numFmtId="0" fontId="13" fillId="0" borderId="1" xfId="15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4" fontId="13" fillId="2" borderId="1" xfId="4" applyNumberFormat="1" applyFont="1" applyFill="1" applyBorder="1" applyAlignment="1" applyProtection="1">
      <alignment vertical="center"/>
      <protection locked="0"/>
    </xf>
    <xf numFmtId="49" fontId="5" fillId="0" borderId="2" xfId="8" applyNumberFormat="1" applyFont="1" applyBorder="1" applyAlignment="1" applyProtection="1">
      <alignment horizontal="left" vertical="center" wrapText="1"/>
      <protection hidden="1"/>
    </xf>
    <xf numFmtId="49" fontId="5" fillId="0" borderId="16" xfId="8" applyNumberFormat="1" applyFont="1" applyBorder="1" applyAlignment="1" applyProtection="1">
      <alignment horizontal="left" vertical="center" wrapText="1"/>
      <protection hidden="1"/>
    </xf>
    <xf numFmtId="49" fontId="5" fillId="0" borderId="32" xfId="8" applyNumberFormat="1" applyFont="1" applyBorder="1" applyAlignment="1" applyProtection="1">
      <alignment horizontal="left" vertical="center" wrapText="1"/>
      <protection hidden="1"/>
    </xf>
    <xf numFmtId="49" fontId="5" fillId="0" borderId="33" xfId="8" applyNumberFormat="1" applyFont="1" applyBorder="1" applyAlignment="1" applyProtection="1">
      <alignment horizontal="left" vertical="center" wrapText="1"/>
      <protection hidden="1"/>
    </xf>
    <xf numFmtId="49" fontId="5" fillId="0" borderId="19" xfId="8" applyNumberFormat="1" applyFont="1" applyBorder="1" applyAlignment="1" applyProtection="1">
      <alignment horizontal="left" vertical="center" wrapText="1"/>
      <protection hidden="1"/>
    </xf>
    <xf numFmtId="49" fontId="5" fillId="0" borderId="34" xfId="8" applyNumberFormat="1" applyFont="1" applyBorder="1" applyAlignment="1" applyProtection="1">
      <alignment horizontal="left" vertical="center" wrapText="1"/>
      <protection hidden="1"/>
    </xf>
    <xf numFmtId="0" fontId="4" fillId="0" borderId="10" xfId="8" applyFont="1" applyBorder="1" applyAlignment="1" applyProtection="1">
      <alignment horizontal="left" vertical="center" wrapText="1"/>
      <protection hidden="1"/>
    </xf>
    <xf numFmtId="0" fontId="4" fillId="0" borderId="35" xfId="8" applyFont="1" applyBorder="1" applyAlignment="1" applyProtection="1">
      <alignment horizontal="left" vertical="center" wrapText="1"/>
      <protection hidden="1"/>
    </xf>
    <xf numFmtId="0" fontId="4" fillId="0" borderId="19" xfId="8" applyFont="1" applyBorder="1" applyAlignment="1" applyProtection="1">
      <alignment horizontal="left" vertical="center" wrapText="1"/>
      <protection hidden="1"/>
    </xf>
    <xf numFmtId="0" fontId="4" fillId="0" borderId="34" xfId="8" applyFont="1" applyBorder="1" applyAlignment="1" applyProtection="1">
      <alignment horizontal="left" vertical="center" wrapText="1"/>
      <protection hidden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4" xfId="8" applyFont="1" applyBorder="1" applyAlignment="1" applyProtection="1">
      <alignment horizontal="center" vertical="center" wrapText="1"/>
      <protection hidden="1"/>
    </xf>
    <xf numFmtId="0" fontId="5" fillId="0" borderId="31" xfId="8" applyFont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</cellXfs>
  <cellStyles count="18">
    <cellStyle name="Excel Built-in Normal" xfId="1"/>
    <cellStyle name="Normál" xfId="0" builtinId="0"/>
    <cellStyle name="Normál 2" xfId="2"/>
    <cellStyle name="Normál 2 2" xfId="3"/>
    <cellStyle name="Normál 2 2 2" xfId="4"/>
    <cellStyle name="Normál 2 2 2 2" xfId="15"/>
    <cellStyle name="Normál 2 2 3" xfId="5"/>
    <cellStyle name="Normál 2 3" xfId="6"/>
    <cellStyle name="Normál 2 4" xfId="7"/>
    <cellStyle name="Normál 3" xfId="8"/>
    <cellStyle name="Normál 3 2" xfId="10"/>
    <cellStyle name="Normál 4" xfId="11"/>
    <cellStyle name="Normál 4 2" xfId="13"/>
    <cellStyle name="Normál 5" xfId="12"/>
    <cellStyle name="Normál 6" xfId="14"/>
    <cellStyle name="Normál 8_jav-Költségbecslés_NYD-11-441_091102" xfId="9"/>
    <cellStyle name="Normál_KÉSZ_költségvetés-KM-22 496_101007 2" xfId="16"/>
    <cellStyle name="Normál_KÉSZ_költségvetés-KM-22 496_101007 2 2" xfId="17"/>
  </cellStyles>
  <dxfs count="13"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9" defaultPivotStyle="PivotStyleLight16"/>
  <colors>
    <mruColors>
      <color rgb="FF99FF66"/>
      <color rgb="FFFF66FF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83"/>
  <sheetViews>
    <sheetView tabSelected="1" view="pageBreakPreview" topLeftCell="A20" zoomScaleNormal="100" zoomScaleSheetLayoutView="100" workbookViewId="0">
      <selection activeCell="A24" sqref="A24"/>
    </sheetView>
  </sheetViews>
  <sheetFormatPr defaultColWidth="8.7109375" defaultRowHeight="12.75"/>
  <cols>
    <col min="1" max="1" width="8.28515625" style="1" customWidth="1"/>
    <col min="2" max="2" width="65.7109375" style="4" customWidth="1"/>
    <col min="3" max="3" width="12.42578125" style="1" customWidth="1"/>
    <col min="4" max="4" width="12.140625" style="32" customWidth="1"/>
    <col min="5" max="5" width="11.42578125" style="18" customWidth="1"/>
    <col min="6" max="6" width="17.5703125" style="18" customWidth="1"/>
    <col min="7" max="7" width="2.28515625" style="27" bestFit="1" customWidth="1"/>
    <col min="8" max="8" width="30" style="1" customWidth="1"/>
    <col min="9" max="16384" width="8.7109375" style="1"/>
  </cols>
  <sheetData>
    <row r="1" spans="1:7" s="2" customFormat="1" ht="13.5" hidden="1" thickTop="1">
      <c r="A1" s="39"/>
      <c r="B1" s="40" t="s">
        <v>29</v>
      </c>
      <c r="C1" s="40"/>
      <c r="D1" s="40"/>
      <c r="E1" s="40"/>
      <c r="F1" s="53" t="s">
        <v>34</v>
      </c>
      <c r="G1" s="28"/>
    </row>
    <row r="2" spans="1:7" s="2" customFormat="1" hidden="1">
      <c r="A2" s="41" t="s">
        <v>7</v>
      </c>
      <c r="B2" s="42" t="s">
        <v>8</v>
      </c>
      <c r="C2" s="43"/>
      <c r="D2" s="43"/>
      <c r="E2" s="43"/>
      <c r="F2" s="54">
        <v>0</v>
      </c>
      <c r="G2" s="28"/>
    </row>
    <row r="3" spans="1:7" s="2" customFormat="1" hidden="1">
      <c r="A3" s="41" t="s">
        <v>2</v>
      </c>
      <c r="B3" s="42" t="s">
        <v>3</v>
      </c>
      <c r="C3" s="43"/>
      <c r="D3" s="43"/>
      <c r="E3" s="43"/>
      <c r="F3" s="54">
        <v>0</v>
      </c>
      <c r="G3" s="28"/>
    </row>
    <row r="4" spans="1:7" s="2" customFormat="1" hidden="1">
      <c r="A4" s="41" t="s">
        <v>17</v>
      </c>
      <c r="B4" s="42" t="s">
        <v>18</v>
      </c>
      <c r="C4" s="43"/>
      <c r="D4" s="43"/>
      <c r="E4" s="43"/>
      <c r="F4" s="54">
        <v>0</v>
      </c>
      <c r="G4" s="28"/>
    </row>
    <row r="5" spans="1:7" s="2" customFormat="1" hidden="1">
      <c r="A5" s="41" t="s">
        <v>17</v>
      </c>
      <c r="B5" s="42" t="s">
        <v>24</v>
      </c>
      <c r="C5" s="43"/>
      <c r="D5" s="43"/>
      <c r="E5" s="43"/>
      <c r="F5" s="54">
        <v>0</v>
      </c>
      <c r="G5" s="28"/>
    </row>
    <row r="6" spans="1:7" s="2" customFormat="1" hidden="1">
      <c r="A6" s="41" t="s">
        <v>17</v>
      </c>
      <c r="B6" s="42" t="s">
        <v>30</v>
      </c>
      <c r="C6" s="43"/>
      <c r="D6" s="43"/>
      <c r="E6" s="43"/>
      <c r="F6" s="54">
        <v>0</v>
      </c>
      <c r="G6" s="28"/>
    </row>
    <row r="7" spans="1:7" s="2" customFormat="1" hidden="1">
      <c r="A7" s="44"/>
      <c r="B7" s="45" t="s">
        <v>31</v>
      </c>
      <c r="C7" s="46"/>
      <c r="D7" s="46"/>
      <c r="E7" s="46"/>
      <c r="F7" s="55">
        <v>0</v>
      </c>
      <c r="G7" s="28"/>
    </row>
    <row r="8" spans="1:7" s="2" customFormat="1" ht="13.5" hidden="1" thickBot="1">
      <c r="A8" s="47"/>
      <c r="B8" s="48" t="s">
        <v>32</v>
      </c>
      <c r="C8" s="49"/>
      <c r="D8" s="49"/>
      <c r="E8" s="49"/>
      <c r="F8" s="56">
        <v>0</v>
      </c>
      <c r="G8" s="28"/>
    </row>
    <row r="9" spans="1:7" s="2" customFormat="1" ht="13.5" hidden="1" thickBot="1">
      <c r="A9" s="50"/>
      <c r="B9" s="51" t="s">
        <v>33</v>
      </c>
      <c r="C9" s="52"/>
      <c r="D9" s="52"/>
      <c r="E9" s="52"/>
      <c r="F9" s="57">
        <v>0</v>
      </c>
      <c r="G9" s="28"/>
    </row>
    <row r="10" spans="1:7" s="2" customFormat="1" ht="36.4" customHeight="1">
      <c r="A10" s="135" t="s">
        <v>117</v>
      </c>
      <c r="B10" s="136"/>
      <c r="C10" s="136"/>
      <c r="D10" s="136"/>
      <c r="E10" s="136"/>
      <c r="F10" s="137"/>
      <c r="G10" s="28"/>
    </row>
    <row r="11" spans="1:7" s="2" customFormat="1" ht="36.4" customHeight="1" thickBot="1">
      <c r="A11" s="140" t="s">
        <v>70</v>
      </c>
      <c r="B11" s="140"/>
      <c r="C11" s="140"/>
      <c r="D11" s="140"/>
      <c r="E11" s="140"/>
      <c r="F11" s="140"/>
      <c r="G11" s="28"/>
    </row>
    <row r="12" spans="1:7" s="2" customFormat="1" ht="13.5" thickTop="1">
      <c r="A12" s="39"/>
      <c r="B12" s="138" t="s">
        <v>29</v>
      </c>
      <c r="C12" s="138"/>
      <c r="D12" s="138"/>
      <c r="E12" s="139"/>
      <c r="F12" s="53" t="s">
        <v>34</v>
      </c>
      <c r="G12" s="28"/>
    </row>
    <row r="13" spans="1:7" s="2" customFormat="1">
      <c r="A13" s="41" t="s">
        <v>52</v>
      </c>
      <c r="B13" s="125" t="s">
        <v>8</v>
      </c>
      <c r="C13" s="126"/>
      <c r="D13" s="126"/>
      <c r="E13" s="127"/>
      <c r="F13" s="76">
        <f>SUM(F21:F23)</f>
        <v>0</v>
      </c>
      <c r="G13" s="28"/>
    </row>
    <row r="14" spans="1:7" s="2" customFormat="1">
      <c r="A14" s="41" t="s">
        <v>53</v>
      </c>
      <c r="B14" s="125" t="s">
        <v>18</v>
      </c>
      <c r="C14" s="126"/>
      <c r="D14" s="126"/>
      <c r="E14" s="127"/>
      <c r="F14" s="76">
        <f>SUM(F24:F61)</f>
        <v>0</v>
      </c>
      <c r="G14" s="28"/>
    </row>
    <row r="15" spans="1:7" s="2" customFormat="1">
      <c r="A15" s="41" t="s">
        <v>54</v>
      </c>
      <c r="B15" s="125" t="s">
        <v>24</v>
      </c>
      <c r="C15" s="126"/>
      <c r="D15" s="126"/>
      <c r="E15" s="127"/>
      <c r="F15" s="76">
        <f>SUM(F62:F72)</f>
        <v>0</v>
      </c>
      <c r="G15" s="28"/>
    </row>
    <row r="16" spans="1:7" s="2" customFormat="1" ht="13.5" thickBot="1">
      <c r="A16" s="41" t="s">
        <v>55</v>
      </c>
      <c r="B16" s="128" t="s">
        <v>30</v>
      </c>
      <c r="C16" s="129"/>
      <c r="D16" s="129"/>
      <c r="E16" s="130"/>
      <c r="F16" s="76">
        <f>SUM(F73:F77)</f>
        <v>0</v>
      </c>
      <c r="G16" s="28"/>
    </row>
    <row r="17" spans="1:8" s="2" customFormat="1">
      <c r="A17" s="44"/>
      <c r="B17" s="131" t="s">
        <v>31</v>
      </c>
      <c r="C17" s="131"/>
      <c r="D17" s="131"/>
      <c r="E17" s="132"/>
      <c r="F17" s="77">
        <f>ROUNDDOWN(SUM(F13:F16),0)</f>
        <v>0</v>
      </c>
      <c r="G17" s="28"/>
    </row>
    <row r="18" spans="1:8" s="2" customFormat="1" ht="13.5" thickBot="1">
      <c r="A18" s="47"/>
      <c r="B18" s="133" t="s">
        <v>32</v>
      </c>
      <c r="C18" s="133"/>
      <c r="D18" s="133"/>
      <c r="E18" s="134"/>
      <c r="F18" s="78">
        <f>F17*0.27</f>
        <v>0</v>
      </c>
      <c r="G18" s="28"/>
    </row>
    <row r="19" spans="1:8" s="2" customFormat="1" ht="13.5" thickBot="1">
      <c r="A19" s="50"/>
      <c r="B19" s="51" t="s">
        <v>33</v>
      </c>
      <c r="C19" s="52"/>
      <c r="D19" s="79"/>
      <c r="E19" s="79"/>
      <c r="F19" s="80">
        <f>F17+F18</f>
        <v>0</v>
      </c>
      <c r="G19" s="28"/>
    </row>
    <row r="20" spans="1:8" s="2" customFormat="1" ht="27" thickTop="1" thickBot="1">
      <c r="A20" s="20" t="s">
        <v>9</v>
      </c>
      <c r="B20" s="6" t="s">
        <v>5</v>
      </c>
      <c r="C20" s="7" t="s">
        <v>10</v>
      </c>
      <c r="D20" s="30" t="s">
        <v>28</v>
      </c>
      <c r="E20" s="22" t="s">
        <v>26</v>
      </c>
      <c r="F20" s="24" t="s">
        <v>27</v>
      </c>
      <c r="G20" s="28"/>
    </row>
    <row r="21" spans="1:8" s="2" customFormat="1" ht="13.5" thickBot="1">
      <c r="A21" s="82">
        <v>1</v>
      </c>
      <c r="B21" s="72" t="s">
        <v>8</v>
      </c>
      <c r="C21" s="23"/>
      <c r="D21" s="33"/>
      <c r="E21" s="35"/>
      <c r="F21" s="36"/>
      <c r="G21" s="28"/>
    </row>
    <row r="22" spans="1:8" s="2" customFormat="1">
      <c r="A22" s="21" t="s">
        <v>12</v>
      </c>
      <c r="B22" s="15" t="s">
        <v>14</v>
      </c>
      <c r="C22" s="14" t="s">
        <v>11</v>
      </c>
      <c r="D22" s="91">
        <v>1.2649999999999999</v>
      </c>
      <c r="E22" s="89"/>
      <c r="F22" s="37">
        <f>ROUNDDOWN((D22*E22),2)</f>
        <v>0</v>
      </c>
      <c r="G22" s="28"/>
    </row>
    <row r="23" spans="1:8" s="2" customFormat="1" ht="13.5" thickBot="1">
      <c r="A23" s="110" t="s">
        <v>119</v>
      </c>
      <c r="B23" s="111" t="s">
        <v>120</v>
      </c>
      <c r="C23" s="112" t="s">
        <v>11</v>
      </c>
      <c r="D23" s="113">
        <v>1.2649999999999999</v>
      </c>
      <c r="E23" s="114"/>
      <c r="F23" s="115">
        <f>ROUNDDOWN((D23*E23),2)</f>
        <v>0</v>
      </c>
      <c r="G23" s="28"/>
    </row>
    <row r="24" spans="1:8" s="2" customFormat="1" ht="13.5" thickBot="1">
      <c r="A24" s="82">
        <v>3</v>
      </c>
      <c r="B24" s="72" t="s">
        <v>18</v>
      </c>
      <c r="C24" s="23"/>
      <c r="D24" s="33"/>
      <c r="E24" s="35"/>
      <c r="F24" s="36"/>
      <c r="G24" s="28"/>
    </row>
    <row r="25" spans="1:8" s="2" customFormat="1" ht="13.5" thickBot="1">
      <c r="A25" s="82">
        <v>31</v>
      </c>
      <c r="B25" s="72" t="s">
        <v>16</v>
      </c>
      <c r="C25" s="23"/>
      <c r="D25" s="33"/>
      <c r="E25" s="35"/>
      <c r="F25" s="36"/>
      <c r="G25" s="28"/>
    </row>
    <row r="26" spans="1:8" s="2" customFormat="1" ht="13.5" thickBot="1">
      <c r="A26" s="58" t="s">
        <v>35</v>
      </c>
      <c r="B26" s="59" t="s">
        <v>36</v>
      </c>
      <c r="C26" s="60"/>
      <c r="D26" s="68"/>
      <c r="E26" s="61"/>
      <c r="F26" s="69"/>
      <c r="G26" s="28"/>
    </row>
    <row r="27" spans="1:8" s="2" customFormat="1" ht="13.5" thickBot="1">
      <c r="A27" s="58" t="s">
        <v>37</v>
      </c>
      <c r="B27" s="59" t="s">
        <v>38</v>
      </c>
      <c r="C27" s="60"/>
      <c r="D27" s="68"/>
      <c r="E27" s="61"/>
      <c r="F27" s="69"/>
      <c r="G27" s="28"/>
    </row>
    <row r="28" spans="1:8" s="2" customFormat="1" ht="13.5" thickBot="1">
      <c r="A28" s="75" t="s">
        <v>39</v>
      </c>
      <c r="B28" s="65" t="s">
        <v>40</v>
      </c>
      <c r="C28" s="63" t="s">
        <v>0</v>
      </c>
      <c r="D28" s="64">
        <v>346</v>
      </c>
      <c r="E28" s="90"/>
      <c r="F28" s="37">
        <f>ROUNDDOWN((D28*E28),2)</f>
        <v>0</v>
      </c>
      <c r="G28" s="28"/>
    </row>
    <row r="29" spans="1:8" s="2" customFormat="1" ht="13.5" thickBot="1">
      <c r="A29" s="71" t="s">
        <v>19</v>
      </c>
      <c r="B29" s="72" t="s">
        <v>57</v>
      </c>
      <c r="C29" s="23"/>
      <c r="D29" s="33"/>
      <c r="E29" s="35"/>
      <c r="F29" s="36"/>
      <c r="G29" s="28"/>
    </row>
    <row r="30" spans="1:8" s="2" customFormat="1" ht="13.5" thickBot="1">
      <c r="A30" s="71" t="s">
        <v>20</v>
      </c>
      <c r="B30" s="72" t="s">
        <v>56</v>
      </c>
      <c r="C30" s="23"/>
      <c r="D30" s="33"/>
      <c r="E30" s="35"/>
      <c r="F30" s="36"/>
      <c r="G30" s="28"/>
    </row>
    <row r="31" spans="1:8" s="2" customFormat="1" ht="13.5" thickBot="1">
      <c r="A31" s="66" t="s">
        <v>68</v>
      </c>
      <c r="B31" s="70" t="s">
        <v>69</v>
      </c>
      <c r="C31" s="8" t="s">
        <v>6</v>
      </c>
      <c r="D31" s="64">
        <v>7</v>
      </c>
      <c r="E31" s="90"/>
      <c r="F31" s="37">
        <f>ROUNDDOWN((D31*E31),2)</f>
        <v>0</v>
      </c>
      <c r="G31" s="28"/>
    </row>
    <row r="32" spans="1:8" s="3" customFormat="1" ht="13.5" thickBot="1">
      <c r="A32" s="71" t="s">
        <v>62</v>
      </c>
      <c r="B32" s="72" t="s">
        <v>63</v>
      </c>
      <c r="C32" s="60"/>
      <c r="D32" s="61"/>
      <c r="E32" s="86"/>
      <c r="F32" s="88"/>
      <c r="G32" s="28"/>
      <c r="H32" s="2"/>
    </row>
    <row r="33" spans="1:8" s="3" customFormat="1" ht="13.5" thickBot="1">
      <c r="A33" s="66" t="s">
        <v>64</v>
      </c>
      <c r="B33" s="70" t="s">
        <v>65</v>
      </c>
      <c r="C33" s="63" t="s">
        <v>6</v>
      </c>
      <c r="D33" s="64">
        <v>20</v>
      </c>
      <c r="E33" s="90"/>
      <c r="F33" s="37">
        <f>ROUNDDOWN((D33*E33),2)</f>
        <v>0</v>
      </c>
      <c r="G33" s="28"/>
      <c r="H33" s="2"/>
    </row>
    <row r="34" spans="1:8" s="3" customFormat="1" ht="13.5" thickBot="1">
      <c r="A34" s="71" t="s">
        <v>71</v>
      </c>
      <c r="B34" s="72" t="s">
        <v>72</v>
      </c>
      <c r="C34" s="60"/>
      <c r="D34" s="61"/>
      <c r="E34" s="86"/>
      <c r="F34" s="88"/>
      <c r="G34" s="28"/>
      <c r="H34" s="2"/>
    </row>
    <row r="35" spans="1:8" s="3" customFormat="1" ht="13.5" thickBot="1">
      <c r="A35" s="66" t="s">
        <v>82</v>
      </c>
      <c r="B35" s="70" t="s">
        <v>83</v>
      </c>
      <c r="C35" s="67" t="s">
        <v>4</v>
      </c>
      <c r="D35" s="97">
        <v>18</v>
      </c>
      <c r="E35" s="90"/>
      <c r="F35" s="92">
        <f>ROUNDDOWN((D35*E35),2)</f>
        <v>0</v>
      </c>
      <c r="G35" s="28"/>
      <c r="H35" s="2"/>
    </row>
    <row r="36" spans="1:8" s="3" customFormat="1" ht="13.5" thickBot="1">
      <c r="A36" s="71" t="s">
        <v>124</v>
      </c>
      <c r="B36" s="72" t="s">
        <v>125</v>
      </c>
      <c r="C36" s="60"/>
      <c r="D36" s="61"/>
      <c r="E36" s="86"/>
      <c r="F36" s="88"/>
      <c r="G36" s="28"/>
      <c r="H36" s="2"/>
    </row>
    <row r="37" spans="1:8" s="3" customFormat="1" ht="13.5" thickBot="1">
      <c r="A37" s="110" t="s">
        <v>126</v>
      </c>
      <c r="B37" s="111" t="s">
        <v>127</v>
      </c>
      <c r="C37" s="112" t="s">
        <v>1</v>
      </c>
      <c r="D37" s="123">
        <v>26</v>
      </c>
      <c r="E37" s="119"/>
      <c r="F37" s="120">
        <f>ROUNDDOWN((D37*E37),2)</f>
        <v>0</v>
      </c>
      <c r="G37" s="28"/>
      <c r="H37" s="2"/>
    </row>
    <row r="38" spans="1:8" s="3" customFormat="1" ht="13.5" thickBot="1">
      <c r="A38" s="71" t="s">
        <v>95</v>
      </c>
      <c r="B38" s="72" t="s">
        <v>96</v>
      </c>
      <c r="C38" s="60"/>
      <c r="D38" s="103"/>
      <c r="E38" s="86"/>
      <c r="F38" s="88"/>
      <c r="G38" s="28"/>
      <c r="H38" s="2"/>
    </row>
    <row r="39" spans="1:8" s="3" customFormat="1" ht="13.5" thickBot="1">
      <c r="A39" s="66" t="s">
        <v>97</v>
      </c>
      <c r="B39" s="70" t="s">
        <v>98</v>
      </c>
      <c r="C39" s="67" t="s">
        <v>6</v>
      </c>
      <c r="D39" s="123">
        <v>3019</v>
      </c>
      <c r="E39" s="90"/>
      <c r="F39" s="92">
        <f>ROUNDDOWN((D39*E39),2)</f>
        <v>0</v>
      </c>
      <c r="G39" s="28"/>
      <c r="H39" s="2">
        <v>4953</v>
      </c>
    </row>
    <row r="40" spans="1:8" s="2" customFormat="1" ht="13.5" thickBot="1">
      <c r="A40" s="82">
        <v>32</v>
      </c>
      <c r="B40" s="72" t="s">
        <v>58</v>
      </c>
      <c r="C40" s="23"/>
      <c r="D40" s="100"/>
      <c r="E40" s="35"/>
      <c r="F40" s="36"/>
      <c r="G40" s="28"/>
    </row>
    <row r="41" spans="1:8" s="2" customFormat="1" ht="13.5" thickTop="1">
      <c r="A41" s="71" t="s">
        <v>44</v>
      </c>
      <c r="B41" s="72" t="s">
        <v>21</v>
      </c>
      <c r="C41" s="23"/>
      <c r="D41" s="33"/>
      <c r="E41" s="35"/>
      <c r="F41" s="38"/>
      <c r="G41" s="28"/>
    </row>
    <row r="42" spans="1:8" s="2" customFormat="1" ht="13.5" thickBot="1">
      <c r="A42" s="66" t="s">
        <v>43</v>
      </c>
      <c r="B42" s="70" t="s">
        <v>22</v>
      </c>
      <c r="C42" s="8" t="s">
        <v>6</v>
      </c>
      <c r="D42" s="34">
        <v>253</v>
      </c>
      <c r="E42" s="90"/>
      <c r="F42" s="37">
        <f>ROUNDDOWN((D42*E42),2)</f>
        <v>0</v>
      </c>
      <c r="G42" s="28"/>
    </row>
    <row r="43" spans="1:8" s="2" customFormat="1" ht="13.5" thickBot="1">
      <c r="A43" s="71" t="s">
        <v>74</v>
      </c>
      <c r="B43" s="72" t="s">
        <v>75</v>
      </c>
      <c r="C43" s="60"/>
      <c r="D43" s="61"/>
      <c r="E43" s="86"/>
      <c r="F43" s="88"/>
      <c r="G43" s="28"/>
    </row>
    <row r="44" spans="1:8" s="2" customFormat="1" ht="13.5" thickBot="1">
      <c r="A44" s="70" t="s">
        <v>76</v>
      </c>
      <c r="B44" s="70" t="s">
        <v>77</v>
      </c>
      <c r="C44" s="96" t="s">
        <v>6</v>
      </c>
      <c r="D44" s="97">
        <v>991</v>
      </c>
      <c r="E44" s="98"/>
      <c r="F44" s="92">
        <f t="shared" ref="F44" si="0">D44*E44</f>
        <v>0</v>
      </c>
      <c r="G44" s="28"/>
    </row>
    <row r="45" spans="1:8" s="2" customFormat="1" ht="13.5" thickBot="1">
      <c r="A45" s="82">
        <v>33</v>
      </c>
      <c r="B45" s="72" t="s">
        <v>59</v>
      </c>
      <c r="C45" s="99"/>
      <c r="D45" s="100"/>
      <c r="E45" s="101"/>
      <c r="F45" s="38"/>
      <c r="G45" s="28"/>
    </row>
    <row r="46" spans="1:8" s="2" customFormat="1" ht="13.5" thickBot="1">
      <c r="A46" s="71" t="s">
        <v>99</v>
      </c>
      <c r="B46" s="72" t="s">
        <v>100</v>
      </c>
      <c r="C46" s="99"/>
      <c r="D46" s="100"/>
      <c r="E46" s="101"/>
      <c r="F46" s="38"/>
      <c r="G46" s="28"/>
    </row>
    <row r="47" spans="1:8" s="2" customFormat="1" ht="13.5" thickBot="1">
      <c r="A47" s="73" t="s">
        <v>101</v>
      </c>
      <c r="B47" s="70" t="s">
        <v>102</v>
      </c>
      <c r="C47" s="96" t="s">
        <v>6</v>
      </c>
      <c r="D47" s="97">
        <v>991</v>
      </c>
      <c r="E47" s="98"/>
      <c r="F47" s="92">
        <f t="shared" ref="F47" si="1">D47*E47</f>
        <v>0</v>
      </c>
      <c r="G47" s="28"/>
    </row>
    <row r="48" spans="1:8" s="2" customFormat="1" ht="13.5" thickBot="1">
      <c r="A48" s="71" t="s">
        <v>78</v>
      </c>
      <c r="B48" s="72" t="s">
        <v>79</v>
      </c>
      <c r="C48" s="102"/>
      <c r="D48" s="103"/>
      <c r="E48" s="104"/>
      <c r="F48" s="87"/>
      <c r="G48" s="28"/>
    </row>
    <row r="49" spans="1:7" s="2" customFormat="1" ht="15" thickBot="1">
      <c r="A49" s="66" t="s">
        <v>80</v>
      </c>
      <c r="B49" s="70" t="s">
        <v>81</v>
      </c>
      <c r="C49" s="96" t="s">
        <v>6</v>
      </c>
      <c r="D49" s="123">
        <v>37</v>
      </c>
      <c r="E49" s="98"/>
      <c r="F49" s="92">
        <f t="shared" ref="F49" si="2">D49*E49</f>
        <v>0</v>
      </c>
      <c r="G49" s="28"/>
    </row>
    <row r="50" spans="1:7" s="2" customFormat="1" ht="13.5" thickBot="1">
      <c r="A50" s="82">
        <v>34</v>
      </c>
      <c r="B50" s="72" t="s">
        <v>60</v>
      </c>
      <c r="C50" s="99"/>
      <c r="D50" s="100"/>
      <c r="E50" s="101"/>
      <c r="F50" s="38"/>
      <c r="G50" s="28"/>
    </row>
    <row r="51" spans="1:7" s="3" customFormat="1" ht="13.5" thickBot="1">
      <c r="A51" s="71" t="s">
        <v>50</v>
      </c>
      <c r="B51" s="72" t="s">
        <v>51</v>
      </c>
      <c r="C51" s="99"/>
      <c r="D51" s="100"/>
      <c r="E51" s="101"/>
      <c r="F51" s="38"/>
      <c r="G51" s="28"/>
    </row>
    <row r="52" spans="1:7" s="2" customFormat="1" ht="13.5" thickBot="1">
      <c r="A52" s="66" t="s">
        <v>84</v>
      </c>
      <c r="B52" s="70" t="s">
        <v>85</v>
      </c>
      <c r="C52" s="14" t="s">
        <v>6</v>
      </c>
      <c r="D52" s="105">
        <v>347</v>
      </c>
      <c r="E52" s="98"/>
      <c r="F52" s="37">
        <f>ROUNDDOWN((D52*E52),2)</f>
        <v>0</v>
      </c>
      <c r="G52" s="28"/>
    </row>
    <row r="53" spans="1:7" s="2" customFormat="1" ht="13.5" thickBot="1">
      <c r="A53" s="13" t="s">
        <v>45</v>
      </c>
      <c r="B53" s="26" t="s">
        <v>23</v>
      </c>
      <c r="C53" s="99"/>
      <c r="D53" s="100"/>
      <c r="E53" s="101"/>
      <c r="F53" s="38"/>
      <c r="G53" s="28"/>
    </row>
    <row r="54" spans="1:7" s="2" customFormat="1" ht="13.5" thickBot="1">
      <c r="A54" s="71" t="s">
        <v>48</v>
      </c>
      <c r="B54" s="72" t="s">
        <v>49</v>
      </c>
      <c r="C54" s="99"/>
      <c r="D54" s="100"/>
      <c r="E54" s="101"/>
      <c r="F54" s="38"/>
      <c r="G54" s="28"/>
    </row>
    <row r="55" spans="1:7" s="2" customFormat="1" ht="13.5" thickBot="1">
      <c r="A55" s="73" t="s">
        <v>46</v>
      </c>
      <c r="B55" s="70" t="s">
        <v>47</v>
      </c>
      <c r="C55" s="14" t="s">
        <v>6</v>
      </c>
      <c r="D55" s="105">
        <v>198</v>
      </c>
      <c r="E55" s="98"/>
      <c r="F55" s="37">
        <f>ROUNDDOWN((D55*E55),2)</f>
        <v>0</v>
      </c>
      <c r="G55" s="28"/>
    </row>
    <row r="56" spans="1:7" s="2" customFormat="1" ht="13.5" thickBot="1">
      <c r="A56" s="82">
        <v>36</v>
      </c>
      <c r="B56" s="72" t="s">
        <v>73</v>
      </c>
      <c r="C56" s="102"/>
      <c r="D56" s="103"/>
      <c r="E56" s="104"/>
      <c r="F56" s="87"/>
      <c r="G56" s="28"/>
    </row>
    <row r="57" spans="1:7" s="2" customFormat="1" ht="25.5">
      <c r="A57" s="62" t="s">
        <v>86</v>
      </c>
      <c r="B57" s="65" t="s">
        <v>87</v>
      </c>
      <c r="C57" s="106" t="s">
        <v>4</v>
      </c>
      <c r="D57" s="97">
        <v>2487</v>
      </c>
      <c r="E57" s="98"/>
      <c r="F57" s="92">
        <f>D57*E57</f>
        <v>0</v>
      </c>
      <c r="G57" s="28"/>
    </row>
    <row r="58" spans="1:7" s="2" customFormat="1">
      <c r="A58" s="62" t="s">
        <v>105</v>
      </c>
      <c r="B58" s="65" t="s">
        <v>106</v>
      </c>
      <c r="C58" s="107" t="s">
        <v>4</v>
      </c>
      <c r="D58" s="97">
        <v>135</v>
      </c>
      <c r="E58" s="98"/>
      <c r="F58" s="92">
        <f>D58*E58</f>
        <v>0</v>
      </c>
      <c r="G58" s="28"/>
    </row>
    <row r="59" spans="1:7" s="2" customFormat="1" ht="13.5" thickBot="1">
      <c r="A59" s="110" t="s">
        <v>128</v>
      </c>
      <c r="B59" s="111" t="s">
        <v>129</v>
      </c>
      <c r="C59" s="112" t="s">
        <v>0</v>
      </c>
      <c r="D59" s="123">
        <v>245</v>
      </c>
      <c r="E59" s="124"/>
      <c r="F59" s="120">
        <f>D59*E59</f>
        <v>0</v>
      </c>
      <c r="G59" s="28"/>
    </row>
    <row r="60" spans="1:7" s="2" customFormat="1" ht="13.5" thickBot="1">
      <c r="A60" s="82">
        <v>37</v>
      </c>
      <c r="B60" s="72" t="s">
        <v>61</v>
      </c>
      <c r="C60" s="99"/>
      <c r="D60" s="100"/>
      <c r="E60" s="101"/>
      <c r="F60" s="38"/>
      <c r="G60" s="28"/>
    </row>
    <row r="61" spans="1:7" s="2" customFormat="1" ht="13.5" thickBot="1">
      <c r="A61" s="66" t="s">
        <v>103</v>
      </c>
      <c r="B61" s="70" t="s">
        <v>104</v>
      </c>
      <c r="C61" s="107" t="s">
        <v>0</v>
      </c>
      <c r="D61" s="105">
        <v>1265</v>
      </c>
      <c r="E61" s="98"/>
      <c r="F61" s="37">
        <f>ROUNDDOWN((D61*E61),2)</f>
        <v>0</v>
      </c>
      <c r="G61" s="28"/>
    </row>
    <row r="62" spans="1:7" s="2" customFormat="1" ht="13.5" thickBot="1">
      <c r="A62" s="83" t="s">
        <v>54</v>
      </c>
      <c r="B62" s="19" t="s">
        <v>24</v>
      </c>
      <c r="C62" s="99"/>
      <c r="D62" s="100"/>
      <c r="E62" s="101"/>
      <c r="F62" s="38"/>
      <c r="G62" s="28"/>
    </row>
    <row r="63" spans="1:7" s="2" customFormat="1" ht="13.5" thickBot="1">
      <c r="A63" s="94">
        <v>41</v>
      </c>
      <c r="B63" s="72" t="s">
        <v>92</v>
      </c>
      <c r="C63" s="99"/>
      <c r="D63" s="100"/>
      <c r="E63" s="101"/>
      <c r="F63" s="38"/>
      <c r="G63" s="28"/>
    </row>
    <row r="64" spans="1:7" s="2" customFormat="1" ht="13.5" thickBot="1">
      <c r="A64" s="74" t="s">
        <v>93</v>
      </c>
      <c r="B64" s="95" t="s">
        <v>94</v>
      </c>
      <c r="C64" s="108" t="s">
        <v>4</v>
      </c>
      <c r="D64" s="97">
        <v>10</v>
      </c>
      <c r="E64" s="98"/>
      <c r="F64" s="92">
        <f t="shared" ref="F64" si="3">D64*E64</f>
        <v>0</v>
      </c>
      <c r="G64" s="28"/>
    </row>
    <row r="65" spans="1:8" s="2" customFormat="1" ht="13.5" thickBot="1">
      <c r="A65" s="82">
        <v>42</v>
      </c>
      <c r="B65" s="72" t="s">
        <v>25</v>
      </c>
      <c r="C65" s="99"/>
      <c r="D65" s="100"/>
      <c r="E65" s="101"/>
      <c r="F65" s="38"/>
      <c r="G65" s="28"/>
    </row>
    <row r="66" spans="1:8" s="2" customFormat="1">
      <c r="A66" s="66" t="s">
        <v>111</v>
      </c>
      <c r="B66" s="70" t="s">
        <v>112</v>
      </c>
      <c r="C66" s="109" t="s">
        <v>0</v>
      </c>
      <c r="D66" s="97">
        <v>74</v>
      </c>
      <c r="E66" s="98"/>
      <c r="F66" s="92">
        <f t="shared" ref="F66:F67" si="4">D66*E66</f>
        <v>0</v>
      </c>
      <c r="G66" s="28"/>
    </row>
    <row r="67" spans="1:8" s="2" customFormat="1">
      <c r="A67" s="66" t="s">
        <v>107</v>
      </c>
      <c r="B67" s="70" t="s">
        <v>118</v>
      </c>
      <c r="C67" s="107" t="s">
        <v>108</v>
      </c>
      <c r="D67" s="97">
        <v>114</v>
      </c>
      <c r="E67" s="98"/>
      <c r="F67" s="92">
        <f t="shared" si="4"/>
        <v>0</v>
      </c>
      <c r="G67" s="28"/>
    </row>
    <row r="68" spans="1:8" s="2" customFormat="1" ht="25.5">
      <c r="A68" s="66" t="s">
        <v>113</v>
      </c>
      <c r="B68" s="70" t="s">
        <v>114</v>
      </c>
      <c r="C68" s="107" t="s">
        <v>0</v>
      </c>
      <c r="D68" s="97">
        <v>123</v>
      </c>
      <c r="E68" s="98"/>
      <c r="F68" s="92">
        <f t="shared" ref="F68" si="5">D68*E68</f>
        <v>0</v>
      </c>
      <c r="G68" s="28"/>
    </row>
    <row r="69" spans="1:8" s="2" customFormat="1">
      <c r="A69" s="66" t="s">
        <v>109</v>
      </c>
      <c r="B69" s="70" t="s">
        <v>110</v>
      </c>
      <c r="C69" s="107" t="s">
        <v>6</v>
      </c>
      <c r="D69" s="97">
        <v>287</v>
      </c>
      <c r="E69" s="98"/>
      <c r="F69" s="92">
        <f t="shared" ref="F69" si="6">D69*E69</f>
        <v>0</v>
      </c>
      <c r="G69" s="28"/>
    </row>
    <row r="70" spans="1:8" s="2" customFormat="1" ht="13.5" thickBot="1">
      <c r="A70" s="74" t="s">
        <v>90</v>
      </c>
      <c r="B70" s="70" t="s">
        <v>91</v>
      </c>
      <c r="C70" s="81" t="s">
        <v>4</v>
      </c>
      <c r="D70" s="64">
        <v>10</v>
      </c>
      <c r="E70" s="90"/>
      <c r="F70" s="37">
        <f>ROUNDDOWN((D70*E70),2)</f>
        <v>0</v>
      </c>
      <c r="G70" s="28"/>
      <c r="H70" s="93"/>
    </row>
    <row r="71" spans="1:8" s="2" customFormat="1" ht="13.5" thickBot="1">
      <c r="A71" s="82">
        <v>43</v>
      </c>
      <c r="B71" s="72" t="s">
        <v>66</v>
      </c>
      <c r="C71" s="23"/>
      <c r="D71" s="33"/>
      <c r="E71" s="35"/>
      <c r="F71" s="38"/>
      <c r="G71" s="28"/>
    </row>
    <row r="72" spans="1:8" s="2" customFormat="1" ht="13.5" thickBot="1">
      <c r="A72" s="66" t="s">
        <v>115</v>
      </c>
      <c r="B72" s="70" t="s">
        <v>116</v>
      </c>
      <c r="C72" s="5" t="s">
        <v>4</v>
      </c>
      <c r="D72" s="34">
        <v>8</v>
      </c>
      <c r="E72" s="90"/>
      <c r="F72" s="37">
        <f>ROUNDDOWN((D72*E72),2)</f>
        <v>0</v>
      </c>
    </row>
    <row r="73" spans="1:8" s="2" customFormat="1" ht="13.5" thickBot="1">
      <c r="A73" s="84" t="s">
        <v>55</v>
      </c>
      <c r="B73" s="25" t="s">
        <v>15</v>
      </c>
      <c r="C73" s="23"/>
      <c r="D73" s="33"/>
      <c r="E73" s="35"/>
      <c r="F73" s="38"/>
      <c r="G73" s="28"/>
    </row>
    <row r="74" spans="1:8" s="2" customFormat="1" ht="13.5" thickBot="1">
      <c r="A74" s="85" t="s">
        <v>41</v>
      </c>
      <c r="B74" s="25" t="s">
        <v>42</v>
      </c>
      <c r="C74" s="60"/>
      <c r="D74" s="68"/>
      <c r="E74" s="68"/>
      <c r="F74" s="68"/>
      <c r="G74" s="28"/>
    </row>
    <row r="75" spans="1:8" s="2" customFormat="1">
      <c r="A75" s="116" t="s">
        <v>88</v>
      </c>
      <c r="B75" s="117" t="s">
        <v>89</v>
      </c>
      <c r="C75" s="112" t="s">
        <v>1</v>
      </c>
      <c r="D75" s="118">
        <v>12</v>
      </c>
      <c r="E75" s="119"/>
      <c r="F75" s="120">
        <f t="shared" ref="F75" si="7">ROUNDDOWN((D75*E75),2)</f>
        <v>0</v>
      </c>
      <c r="G75" s="28"/>
    </row>
    <row r="76" spans="1:8" s="2" customFormat="1">
      <c r="A76" s="116" t="s">
        <v>122</v>
      </c>
      <c r="B76" s="117" t="s">
        <v>123</v>
      </c>
      <c r="C76" s="122" t="s">
        <v>1</v>
      </c>
      <c r="D76" s="118">
        <v>3</v>
      </c>
      <c r="E76" s="119"/>
      <c r="F76" s="120">
        <f t="shared" ref="F76" si="8">ROUNDDOWN((D76*E76),2)</f>
        <v>0</v>
      </c>
      <c r="G76" s="28"/>
    </row>
    <row r="77" spans="1:8" s="2" customFormat="1" ht="15.75" thickBot="1">
      <c r="A77" s="116" t="s">
        <v>67</v>
      </c>
      <c r="B77" s="117" t="s">
        <v>121</v>
      </c>
      <c r="C77" s="121" t="s">
        <v>1</v>
      </c>
      <c r="D77" s="118">
        <v>9</v>
      </c>
      <c r="E77" s="119"/>
      <c r="F77" s="115">
        <f t="shared" ref="F77" si="9">ROUNDDOWN((D77*E77),2)</f>
        <v>0</v>
      </c>
      <c r="G77" s="28"/>
    </row>
    <row r="78" spans="1:8" ht="13.5" thickBot="1">
      <c r="A78" s="9"/>
      <c r="B78" s="10"/>
      <c r="C78" s="12" t="s">
        <v>13</v>
      </c>
      <c r="D78" s="31"/>
      <c r="E78" s="16"/>
      <c r="F78" s="17">
        <f>SUM(F22:F77)</f>
        <v>0</v>
      </c>
    </row>
    <row r="81" spans="2:7">
      <c r="B81" s="1"/>
      <c r="C81" s="11"/>
      <c r="E81" s="1"/>
      <c r="F81" s="1"/>
      <c r="G81" s="29"/>
    </row>
    <row r="82" spans="2:7">
      <c r="B82" s="1"/>
      <c r="C82" s="11"/>
      <c r="E82" s="1"/>
      <c r="F82" s="1"/>
      <c r="G82" s="29"/>
    </row>
    <row r="83" spans="2:7">
      <c r="B83" s="1"/>
      <c r="C83" s="11"/>
      <c r="E83" s="1"/>
      <c r="F83" s="1"/>
      <c r="G83" s="29"/>
    </row>
  </sheetData>
  <autoFilter ref="A1:G78">
    <filterColumn colId="6">
      <customFilters>
        <customFilter operator="notEqual" val=" "/>
      </customFilters>
    </filterColumn>
  </autoFilter>
  <mergeCells count="9">
    <mergeCell ref="B15:E15"/>
    <mergeCell ref="B16:E16"/>
    <mergeCell ref="B17:E17"/>
    <mergeCell ref="B18:E18"/>
    <mergeCell ref="A10:F10"/>
    <mergeCell ref="B12:E12"/>
    <mergeCell ref="B13:E13"/>
    <mergeCell ref="B14:E14"/>
    <mergeCell ref="A11:F11"/>
  </mergeCells>
  <phoneticPr fontId="0" type="noConversion"/>
  <conditionalFormatting sqref="C22">
    <cfRule type="expression" dxfId="12" priority="18264" stopIfTrue="1">
      <formula>ISBLANK(#REF!)</formula>
    </cfRule>
    <cfRule type="cellIs" dxfId="11" priority="18265" stopIfTrue="1" operator="equal">
      <formula>0</formula>
    </cfRule>
  </conditionalFormatting>
  <conditionalFormatting sqref="C73 E73:F73 C74:D74">
    <cfRule type="expression" dxfId="10" priority="76" stopIfTrue="1">
      <formula>ISBLANK(#REF!)</formula>
    </cfRule>
    <cfRule type="cellIs" dxfId="9" priority="77" stopIfTrue="1" operator="equal">
      <formula>0</formula>
    </cfRule>
  </conditionalFormatting>
  <conditionalFormatting sqref="F1:F6">
    <cfRule type="cellIs" dxfId="8" priority="32" stopIfTrue="1" operator="equal">
      <formula>0</formula>
    </cfRule>
  </conditionalFormatting>
  <conditionalFormatting sqref="E74">
    <cfRule type="expression" dxfId="7" priority="24" stopIfTrue="1">
      <formula>ISBLANK(#REF!)</formula>
    </cfRule>
    <cfRule type="cellIs" dxfId="6" priority="25" stopIfTrue="1" operator="equal">
      <formula>0</formula>
    </cfRule>
  </conditionalFormatting>
  <conditionalFormatting sqref="F74">
    <cfRule type="expression" dxfId="5" priority="22" stopIfTrue="1">
      <formula>ISBLANK(#REF!)</formula>
    </cfRule>
    <cfRule type="cellIs" dxfId="4" priority="23" stopIfTrue="1" operator="equal">
      <formula>0</formula>
    </cfRule>
  </conditionalFormatting>
  <conditionalFormatting sqref="F13:F16">
    <cfRule type="cellIs" dxfId="3" priority="18" stopIfTrue="1" operator="equal">
      <formula>0</formula>
    </cfRule>
  </conditionalFormatting>
  <conditionalFormatting sqref="F12">
    <cfRule type="cellIs" dxfId="2" priority="19" stopIfTrue="1" operator="equal">
      <formula>0</formula>
    </cfRule>
  </conditionalFormatting>
  <conditionalFormatting sqref="C23">
    <cfRule type="expression" dxfId="1" priority="1" stopIfTrue="1">
      <formula>ISBLANK(#REF!)</formula>
    </cfRule>
    <cfRule type="cellIs" dxfId="0" priority="2" stopIfTrue="1" operator="equal">
      <formula>0</formula>
    </cfRule>
  </conditionalFormatting>
  <printOptions horizontalCentered="1"/>
  <pageMargins left="0.7" right="0.7" top="0.75" bottom="0.75" header="0.3" footer="0.3"/>
  <pageSetup paperSize="9" scale="69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1" sqref="C20:C21"/>
    </sheetView>
  </sheetViews>
  <sheetFormatPr defaultRowHeight="12.75"/>
  <cols>
    <col min="1" max="1" width="13.7109375" customWidth="1"/>
    <col min="2" max="2" width="14.140625" customWidth="1"/>
    <col min="3" max="3" width="20.28515625" customWidth="1"/>
    <col min="4" max="4" width="13.8554687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Tételek</vt:lpstr>
      <vt:lpstr>Munka1</vt:lpstr>
      <vt:lpstr>Tételek!Nyomtatási_cím</vt:lpstr>
      <vt:lpstr>Tételek!Nyomtatási_terület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Ádám Tamás</dc:creator>
  <cp:lastModifiedBy>Kiss Ágnes</cp:lastModifiedBy>
  <cp:lastPrinted>2021-04-16T12:26:46Z</cp:lastPrinted>
  <dcterms:created xsi:type="dcterms:W3CDTF">2001-12-13T11:41:20Z</dcterms:created>
  <dcterms:modified xsi:type="dcterms:W3CDTF">2022-05-26T08:38:07Z</dcterms:modified>
</cp:coreProperties>
</file>