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_Munka\_Otthon\Kerepes\2022\20220301-4m-széles\Terv\"/>
    </mc:Choice>
  </mc:AlternateContent>
  <xr:revisionPtr revIDLastSave="0" documentId="13_ncr:1_{28975219-CF86-4B1E-B57A-8D024D0DE5A5}" xr6:coauthVersionLast="47" xr6:coauthVersionMax="47" xr10:uidLastSave="{00000000-0000-0000-0000-000000000000}"/>
  <bookViews>
    <workbookView xWindow="-108" yWindow="-108" windowWidth="23256" windowHeight="12576" tabRatio="590" xr2:uid="{00000000-000D-0000-FFFF-FFFF00000000}"/>
  </bookViews>
  <sheets>
    <sheet name="Tételek" sheetId="14" r:id="rId1"/>
    <sheet name="Munka1" sheetId="15" r:id="rId2"/>
  </sheets>
  <definedNames>
    <definedName name="_xlnm._FilterDatabase" localSheetId="0" hidden="1">Tételek!$A$1:$G$74</definedName>
    <definedName name="_xlnm.Print_Titles" localSheetId="0">Tételek!$1:$1</definedName>
    <definedName name="_xlnm.Print_Area" localSheetId="0">Tételek!$A$3:$F$74</definedName>
    <definedName name="tab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4" l="1"/>
  <c r="F45" i="14"/>
  <c r="F65" i="14"/>
  <c r="F63" i="14"/>
  <c r="F64" i="14"/>
  <c r="F66" i="14"/>
  <c r="F56" i="14"/>
  <c r="F37" i="14" l="1"/>
  <c r="F61" i="14" l="1"/>
  <c r="F67" i="14" l="1"/>
  <c r="F72" i="14"/>
  <c r="F35" i="14" l="1"/>
  <c r="F47" i="14" l="1"/>
  <c r="F42" i="14"/>
  <c r="F55" i="14"/>
  <c r="F73" i="14" l="1"/>
  <c r="F69" i="14"/>
  <c r="F58" i="14"/>
  <c r="F53" i="14"/>
  <c r="F50" i="14"/>
  <c r="F40" i="14"/>
  <c r="F33" i="14"/>
  <c r="F31" i="14"/>
  <c r="F28" i="14"/>
  <c r="F23" i="14"/>
  <c r="F22" i="14"/>
  <c r="F14" i="14" l="1"/>
  <c r="F16" i="14"/>
  <c r="F74" i="14"/>
  <c r="F15" i="14" l="1"/>
  <c r="F13" i="14" l="1"/>
  <c r="F17" i="14" l="1"/>
  <c r="F18" i="14" l="1"/>
  <c r="F19" i="14" s="1"/>
</calcChain>
</file>

<file path=xl/sharedStrings.xml><?xml version="1.0" encoding="utf-8"?>
<sst xmlns="http://schemas.openxmlformats.org/spreadsheetml/2006/main" count="157" uniqueCount="122">
  <si>
    <t>m2</t>
  </si>
  <si>
    <t>db</t>
  </si>
  <si>
    <t>20</t>
  </si>
  <si>
    <t>KÖZMŰVEZETÉKEK</t>
  </si>
  <si>
    <t>m</t>
  </si>
  <si>
    <t>Megnevezés</t>
  </si>
  <si>
    <t>m3</t>
  </si>
  <si>
    <t>10</t>
  </si>
  <si>
    <t>ÁLTALÁNOS KÖLTSÉGEK</t>
  </si>
  <si>
    <t>Tétel
szám</t>
  </si>
  <si>
    <t>Egység</t>
  </si>
  <si>
    <t>km</t>
  </si>
  <si>
    <t>10-20</t>
  </si>
  <si>
    <t>Összesen:</t>
  </si>
  <si>
    <t>Megvalósulási terv elkészítése fő- és mellékút</t>
  </si>
  <si>
    <t xml:space="preserve">FORGALOMTECHNIKA </t>
  </si>
  <si>
    <t>ELŐKÉSZÍTŐ MUNKÁK</t>
  </si>
  <si>
    <t>30</t>
  </si>
  <si>
    <t>ÚTÉPÍTÉS</t>
  </si>
  <si>
    <t>31-2</t>
  </si>
  <si>
    <t>31-230</t>
  </si>
  <si>
    <t>Egyéb földmunkák</t>
  </si>
  <si>
    <t>Padka nyesése 10 cm vastagságig, elszállítással</t>
  </si>
  <si>
    <t>Kopórétegek</t>
  </si>
  <si>
    <t>VÍZÉPÍTÉS</t>
  </si>
  <si>
    <t>ÁRKOK ÉS FOLYÓKÁK</t>
  </si>
  <si>
    <t>Egységár
(nettó Ft)</t>
  </si>
  <si>
    <t>Összeg
(súly × "egységár")</t>
  </si>
  <si>
    <t>Mennyiség</t>
  </si>
  <si>
    <t>SZAKÁGAK</t>
  </si>
  <si>
    <t>FORGALOMTECHNIKA</t>
  </si>
  <si>
    <t>NETTÓ AJÁNLATI ÁR</t>
  </si>
  <si>
    <t>ÁFA 27%</t>
  </si>
  <si>
    <t>AJÁNLATI ÁR</t>
  </si>
  <si>
    <t>KÖLTSÉG (Ft)</t>
  </si>
  <si>
    <t>31-1</t>
  </si>
  <si>
    <t>Terület előkészítés</t>
  </si>
  <si>
    <t>31-110</t>
  </si>
  <si>
    <t>Terület tisztítások</t>
  </si>
  <si>
    <t>31-113</t>
  </si>
  <si>
    <t>Bozót és cserje irtás</t>
  </si>
  <si>
    <t>73</t>
  </si>
  <si>
    <t>FÜGGŐLEGES JELZÉSEK</t>
  </si>
  <si>
    <t>10-33</t>
  </si>
  <si>
    <t>Ideiglenes forgalomterelési terv elkészítése mellékút</t>
  </si>
  <si>
    <t>32-001</t>
  </si>
  <si>
    <t>32-0</t>
  </si>
  <si>
    <t>34-5</t>
  </si>
  <si>
    <t>34-521</t>
  </si>
  <si>
    <t>AC-11 kopó (N) B 50/70 vagy B 70/100</t>
  </si>
  <si>
    <t>34-51</t>
  </si>
  <si>
    <t>Aszfalt kopórétegek</t>
  </si>
  <si>
    <t>34-1</t>
  </si>
  <si>
    <t xml:space="preserve">Aszfalt alapréteg </t>
  </si>
  <si>
    <t>1</t>
  </si>
  <si>
    <t>3</t>
  </si>
  <si>
    <t>4</t>
  </si>
  <si>
    <t>7</t>
  </si>
  <si>
    <t>Aszfalt útburkolatok profil marása</t>
  </si>
  <si>
    <t xml:space="preserve">Bontási munkák </t>
  </si>
  <si>
    <t xml:space="preserve">FÖLDMUNKÁK </t>
  </si>
  <si>
    <t xml:space="preserve">Burkolat alapok </t>
  </si>
  <si>
    <t xml:space="preserve">ÚTBURKOLATOK </t>
  </si>
  <si>
    <t xml:space="preserve">BEFEJEZŐ MUNKÁK </t>
  </si>
  <si>
    <t>31-250</t>
  </si>
  <si>
    <t>Útalapok bontása</t>
  </si>
  <si>
    <t>31-253</t>
  </si>
  <si>
    <t>Szórt és makadám útalapok bontása</t>
  </si>
  <si>
    <t>ÁTERESZEK</t>
  </si>
  <si>
    <t>73-150</t>
  </si>
  <si>
    <r>
      <t xml:space="preserve">Új KRESZ-tábla-oszlop elhelyezése </t>
    </r>
    <r>
      <rPr>
        <sz val="10"/>
        <rFont val="Calibri"/>
        <family val="2"/>
        <charset val="238"/>
      </rPr>
      <t>Ø</t>
    </r>
    <r>
      <rPr>
        <sz val="11.5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76 5 m-ig</t>
    </r>
  </si>
  <si>
    <t>31-233</t>
  </si>
  <si>
    <t>Aszfaltburkolat marása vastagság&gt;20mm</t>
  </si>
  <si>
    <t>KÖLTSÉG ÖSSZESÍTŐ</t>
  </si>
  <si>
    <t>31-260</t>
  </si>
  <si>
    <t>Bontás kis felületen</t>
  </si>
  <si>
    <t>EGYÉB ÚTÉPÍTÉSI MUNKÁK</t>
  </si>
  <si>
    <t>32-7</t>
  </si>
  <si>
    <t>Földmű felső rész</t>
  </si>
  <si>
    <t>32-701</t>
  </si>
  <si>
    <t>Földmű felső rész  készítése homokos kavicsból</t>
  </si>
  <si>
    <t>33-1</t>
  </si>
  <si>
    <t>Burkolat alapok (hidraulikus kötőanyagú)</t>
  </si>
  <si>
    <t>33-141</t>
  </si>
  <si>
    <r>
      <t>CK</t>
    </r>
    <r>
      <rPr>
        <vertAlign val="subscript"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>-2 jelű hidraulikus kötőanyagú burkolatalap</t>
    </r>
  </si>
  <si>
    <t>31-270</t>
  </si>
  <si>
    <t>Kiemelt, döntött vagy süllyesztett szegély bontása</t>
  </si>
  <si>
    <t>34-122</t>
  </si>
  <si>
    <t>AC-22 alap (N) B50/70</t>
  </si>
  <si>
    <t>36-233</t>
  </si>
  <si>
    <t>Kiemelt vízelvezetős ("K") szegély készítése előregyártott elemekből  vagy monolit kivitelben</t>
  </si>
  <si>
    <t>73-100</t>
  </si>
  <si>
    <t>Új KRESZ-táblák elhelyezése</t>
  </si>
  <si>
    <t>42-455</t>
  </si>
  <si>
    <t>Rácsos folyókák</t>
  </si>
  <si>
    <t>BONTÁSI MUNKÁK</t>
  </si>
  <si>
    <t>41-114</t>
  </si>
  <si>
    <t>Rácsos folyókák bontása</t>
  </si>
  <si>
    <t>31-6</t>
  </si>
  <si>
    <t>Terület előkészítő földmunkák</t>
  </si>
  <si>
    <t>31-630</t>
  </si>
  <si>
    <r>
      <t xml:space="preserve">Alkalmatlan fedőréteg leszedése, </t>
    </r>
    <r>
      <rPr>
        <sz val="10"/>
        <color rgb="FFFF0000"/>
        <rFont val="Times New Roman"/>
        <family val="1"/>
        <charset val="238"/>
      </rPr>
      <t>el</t>
    </r>
    <r>
      <rPr>
        <sz val="10"/>
        <rFont val="Times New Roman"/>
        <family val="1"/>
        <charset val="238"/>
      </rPr>
      <t>szállítása</t>
    </r>
  </si>
  <si>
    <t>33-0</t>
  </si>
  <si>
    <t>Burkolat alapok ( kötőanyag nélküli)</t>
  </si>
  <si>
    <t>33-007</t>
  </si>
  <si>
    <t>FZKA 0/32 jelű  kötőanyag nélküli  burkolatalap</t>
  </si>
  <si>
    <t>37-112</t>
  </si>
  <si>
    <t>Meglévő padka rendezése</t>
  </si>
  <si>
    <t>36-237</t>
  </si>
  <si>
    <t>Süllyesztett szegély készítése előregyártott elemekből  vagy monolit kivitelben</t>
  </si>
  <si>
    <t>42-192</t>
  </si>
  <si>
    <t>fm</t>
  </si>
  <si>
    <t>42-511</t>
  </si>
  <si>
    <t>Földárok építése</t>
  </si>
  <si>
    <t>36-426</t>
  </si>
  <si>
    <t>Gyephézagos beton járdalap burkolat készítése</t>
  </si>
  <si>
    <t>42-421</t>
  </si>
  <si>
    <t>Árokburkolás előregyártott betonlapokkal
(kiegészítő betonszerkezet készítése)</t>
  </si>
  <si>
    <t>43-111</t>
  </si>
  <si>
    <t>Csőáteresz építése NA 40-60 cm vasbetonból</t>
  </si>
  <si>
    <t>Kerepes, Bajcsy-Zsilinszky utca építése-költségvetési kiírás</t>
  </si>
  <si>
    <t>Burkolt árok áthelyezése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</si>
</sst>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#,##0.00\ &quot;Ft&quot;"/>
    <numFmt numFmtId="166" formatCode="0.000"/>
  </numFmts>
  <fonts count="1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.5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18">
    <xf numFmtId="0" fontId="0" fillId="0" borderId="0"/>
    <xf numFmtId="0" fontId="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1">
    <xf numFmtId="0" fontId="0" fillId="0" borderId="0" xfId="0"/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2" borderId="8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Alignment="1" applyProtection="1">
      <alignment horizontal="center" vertical="center"/>
    </xf>
    <xf numFmtId="2" fontId="4" fillId="3" borderId="8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5" fontId="5" fillId="3" borderId="8" xfId="0" applyNumberFormat="1" applyFont="1" applyFill="1" applyBorder="1" applyAlignment="1" applyProtection="1">
      <alignment horizontal="center" vertical="center"/>
    </xf>
    <xf numFmtId="165" fontId="5" fillId="3" borderId="9" xfId="0" applyNumberFormat="1" applyFont="1" applyFill="1" applyBorder="1" applyAlignment="1" applyProtection="1">
      <alignment vertical="center"/>
    </xf>
    <xf numFmtId="165" fontId="5" fillId="0" borderId="12" xfId="0" applyNumberFormat="1" applyFont="1" applyFill="1" applyBorder="1" applyAlignment="1" applyProtection="1">
      <alignment vertical="center"/>
    </xf>
    <xf numFmtId="165" fontId="5" fillId="3" borderId="9" xfId="0" applyNumberFormat="1" applyFont="1" applyFill="1" applyBorder="1" applyAlignment="1" applyProtection="1">
      <alignment horizontal="center" vertical="center"/>
    </xf>
    <xf numFmtId="0" fontId="5" fillId="0" borderId="13" xfId="8" applyFont="1" applyBorder="1" applyAlignment="1" applyProtection="1">
      <alignment vertical="center"/>
      <protection hidden="1"/>
    </xf>
    <xf numFmtId="0" fontId="5" fillId="0" borderId="14" xfId="8" applyFont="1" applyBorder="1" applyAlignment="1" applyProtection="1">
      <alignment vertical="center" wrapText="1"/>
      <protection hidden="1"/>
    </xf>
    <xf numFmtId="49" fontId="5" fillId="0" borderId="15" xfId="8" applyNumberFormat="1" applyFont="1" applyBorder="1" applyAlignment="1" applyProtection="1">
      <alignment horizontal="center" vertical="center"/>
      <protection hidden="1"/>
    </xf>
    <xf numFmtId="49" fontId="5" fillId="0" borderId="2" xfId="8" applyNumberFormat="1" applyFont="1" applyBorder="1" applyAlignment="1" applyProtection="1">
      <alignment vertical="center" wrapText="1"/>
      <protection hidden="1"/>
    </xf>
    <xf numFmtId="49" fontId="5" fillId="0" borderId="16" xfId="8" applyNumberFormat="1" applyFont="1" applyBorder="1" applyAlignment="1" applyProtection="1">
      <alignment vertical="center" wrapText="1"/>
      <protection hidden="1"/>
    </xf>
    <xf numFmtId="0" fontId="5" fillId="0" borderId="17" xfId="8" applyFont="1" applyBorder="1" applyAlignment="1" applyProtection="1">
      <alignment vertical="center"/>
      <protection hidden="1"/>
    </xf>
    <xf numFmtId="0" fontId="4" fillId="0" borderId="10" xfId="8" applyFont="1" applyBorder="1" applyAlignment="1" applyProtection="1">
      <alignment vertical="center" wrapText="1"/>
      <protection hidden="1"/>
    </xf>
    <xf numFmtId="0" fontId="5" fillId="0" borderId="10" xfId="8" applyFont="1" applyBorder="1" applyAlignment="1" applyProtection="1">
      <alignment horizontal="center" vertical="center"/>
      <protection hidden="1"/>
    </xf>
    <xf numFmtId="0" fontId="5" fillId="0" borderId="18" xfId="8" applyFont="1" applyBorder="1" applyAlignment="1" applyProtection="1">
      <alignment vertical="center"/>
      <protection hidden="1"/>
    </xf>
    <xf numFmtId="0" fontId="4" fillId="0" borderId="19" xfId="8" applyFont="1" applyBorder="1" applyAlignment="1" applyProtection="1">
      <alignment vertical="center" wrapText="1"/>
      <protection hidden="1"/>
    </xf>
    <xf numFmtId="0" fontId="5" fillId="0" borderId="19" xfId="8" applyFont="1" applyBorder="1" applyAlignment="1" applyProtection="1">
      <alignment horizontal="center" vertical="center"/>
      <protection hidden="1"/>
    </xf>
    <xf numFmtId="0" fontId="5" fillId="0" borderId="20" xfId="8" applyFont="1" applyBorder="1" applyAlignment="1" applyProtection="1">
      <alignment vertical="center"/>
      <protection hidden="1"/>
    </xf>
    <xf numFmtId="0" fontId="4" fillId="0" borderId="21" xfId="8" applyFont="1" applyBorder="1" applyAlignment="1" applyProtection="1">
      <alignment vertical="center" wrapText="1"/>
      <protection hidden="1"/>
    </xf>
    <xf numFmtId="0" fontId="5" fillId="0" borderId="21" xfId="8" applyFont="1" applyBorder="1" applyAlignment="1" applyProtection="1">
      <alignment horizontal="center" vertical="center"/>
      <protection hidden="1"/>
    </xf>
    <xf numFmtId="164" fontId="5" fillId="0" borderId="22" xfId="8" applyNumberFormat="1" applyFont="1" applyBorder="1" applyAlignment="1" applyProtection="1">
      <alignment horizontal="center" vertical="center" wrapText="1"/>
      <protection hidden="1"/>
    </xf>
    <xf numFmtId="3" fontId="5" fillId="0" borderId="23" xfId="8" applyNumberFormat="1" applyFont="1" applyBorder="1" applyAlignment="1" applyProtection="1">
      <alignment horizontal="right" vertical="center"/>
      <protection hidden="1"/>
    </xf>
    <xf numFmtId="3" fontId="5" fillId="0" borderId="24" xfId="8" applyNumberFormat="1" applyFont="1" applyBorder="1" applyAlignment="1" applyProtection="1">
      <alignment horizontal="right" vertical="center"/>
      <protection hidden="1"/>
    </xf>
    <xf numFmtId="3" fontId="5" fillId="0" borderId="25" xfId="8" applyNumberFormat="1" applyFont="1" applyBorder="1" applyAlignment="1" applyProtection="1">
      <alignment horizontal="right" vertical="center"/>
      <protection hidden="1"/>
    </xf>
    <xf numFmtId="3" fontId="4" fillId="0" borderId="26" xfId="8" applyNumberFormat="1" applyFont="1" applyBorder="1" applyAlignment="1" applyProtection="1">
      <alignment horizontal="right" vertical="center"/>
      <protection hidden="1"/>
    </xf>
    <xf numFmtId="49" fontId="4" fillId="0" borderId="7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1" xfId="4" applyNumberFormat="1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vertical="center" wrapText="1"/>
    </xf>
    <xf numFmtId="49" fontId="4" fillId="0" borderId="7" xfId="4" applyNumberFormat="1" applyFont="1" applyBorder="1" applyAlignment="1">
      <alignment vertical="center"/>
    </xf>
    <xf numFmtId="0" fontId="4" fillId="0" borderId="8" xfId="4" applyFont="1" applyBorder="1" applyAlignment="1">
      <alignment vertical="center" wrapText="1"/>
    </xf>
    <xf numFmtId="49" fontId="5" fillId="0" borderId="27" xfId="4" applyNumberFormat="1" applyFont="1" applyBorder="1" applyAlignment="1">
      <alignment vertical="center"/>
    </xf>
    <xf numFmtId="49" fontId="5" fillId="0" borderId="11" xfId="15" applyNumberFormat="1" applyFont="1" applyBorder="1" applyAlignment="1">
      <alignment vertical="center"/>
    </xf>
    <xf numFmtId="0" fontId="5" fillId="0" borderId="1" xfId="15" applyFont="1" applyBorder="1" applyAlignment="1">
      <alignment vertical="center" wrapText="1"/>
    </xf>
    <xf numFmtId="49" fontId="5" fillId="0" borderId="11" xfId="4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65" fontId="5" fillId="0" borderId="23" xfId="8" applyNumberFormat="1" applyFont="1" applyBorder="1" applyAlignment="1" applyProtection="1">
      <alignment horizontal="right" vertical="center"/>
      <protection hidden="1"/>
    </xf>
    <xf numFmtId="165" fontId="5" fillId="0" borderId="24" xfId="8" applyNumberFormat="1" applyFont="1" applyBorder="1" applyAlignment="1" applyProtection="1">
      <alignment horizontal="right" vertical="center"/>
      <protection hidden="1"/>
    </xf>
    <xf numFmtId="165" fontId="5" fillId="0" borderId="25" xfId="8" applyNumberFormat="1" applyFont="1" applyBorder="1" applyAlignment="1" applyProtection="1">
      <alignment horizontal="right" vertical="center"/>
      <protection hidden="1"/>
    </xf>
    <xf numFmtId="3" fontId="5" fillId="0" borderId="21" xfId="8" applyNumberFormat="1" applyFont="1" applyBorder="1" applyAlignment="1" applyProtection="1">
      <alignment vertical="center"/>
      <protection hidden="1"/>
    </xf>
    <xf numFmtId="165" fontId="4" fillId="0" borderId="26" xfId="8" applyNumberFormat="1" applyFont="1" applyBorder="1" applyAlignment="1" applyProtection="1">
      <alignment horizontal="right" vertical="center"/>
      <protection hidden="1"/>
    </xf>
    <xf numFmtId="2" fontId="4" fillId="0" borderId="1" xfId="4" applyNumberFormat="1" applyFont="1" applyBorder="1" applyAlignment="1">
      <alignment horizontal="center" vertical="center"/>
    </xf>
    <xf numFmtId="0" fontId="5" fillId="0" borderId="28" xfId="4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7" xfId="4" applyFont="1" applyBorder="1" applyAlignment="1">
      <alignment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vertical="center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vertical="center"/>
      <protection locked="0"/>
    </xf>
    <xf numFmtId="166" fontId="4" fillId="0" borderId="1" xfId="0" applyNumberFormat="1" applyFont="1" applyFill="1" applyBorder="1" applyAlignment="1" applyProtection="1">
      <alignment horizontal="center" vertical="center"/>
    </xf>
    <xf numFmtId="165" fontId="5" fillId="0" borderId="12" xfId="0" applyNumberFormat="1" applyFont="1" applyBorder="1" applyAlignment="1">
      <alignment vertical="center"/>
    </xf>
    <xf numFmtId="0" fontId="15" fillId="0" borderId="0" xfId="0" applyFont="1" applyFill="1" applyAlignment="1" applyProtection="1">
      <alignment vertical="center"/>
    </xf>
    <xf numFmtId="0" fontId="4" fillId="0" borderId="7" xfId="4" applyFont="1" applyBorder="1" applyAlignment="1">
      <alignment horizontal="left" vertical="center"/>
    </xf>
    <xf numFmtId="0" fontId="5" fillId="0" borderId="1" xfId="17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5" fillId="2" borderId="1" xfId="4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16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17" applyFont="1" applyFill="1" applyBorder="1" applyAlignment="1">
      <alignment horizontal="center" vertical="center"/>
    </xf>
    <xf numFmtId="0" fontId="5" fillId="2" borderId="28" xfId="17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49" fontId="5" fillId="0" borderId="2" xfId="8" applyNumberFormat="1" applyFont="1" applyBorder="1" applyAlignment="1" applyProtection="1">
      <alignment horizontal="left" vertical="center" wrapText="1"/>
      <protection hidden="1"/>
    </xf>
    <xf numFmtId="49" fontId="5" fillId="0" borderId="16" xfId="8" applyNumberFormat="1" applyFont="1" applyBorder="1" applyAlignment="1" applyProtection="1">
      <alignment horizontal="left" vertical="center" wrapText="1"/>
      <protection hidden="1"/>
    </xf>
    <xf numFmtId="49" fontId="5" fillId="0" borderId="32" xfId="8" applyNumberFormat="1" applyFont="1" applyBorder="1" applyAlignment="1" applyProtection="1">
      <alignment horizontal="left" vertical="center" wrapText="1"/>
      <protection hidden="1"/>
    </xf>
    <xf numFmtId="49" fontId="5" fillId="0" borderId="33" xfId="8" applyNumberFormat="1" applyFont="1" applyBorder="1" applyAlignment="1" applyProtection="1">
      <alignment horizontal="left" vertical="center" wrapText="1"/>
      <protection hidden="1"/>
    </xf>
    <xf numFmtId="49" fontId="5" fillId="0" borderId="19" xfId="8" applyNumberFormat="1" applyFont="1" applyBorder="1" applyAlignment="1" applyProtection="1">
      <alignment horizontal="left" vertical="center" wrapText="1"/>
      <protection hidden="1"/>
    </xf>
    <xf numFmtId="49" fontId="5" fillId="0" borderId="34" xfId="8" applyNumberFormat="1" applyFont="1" applyBorder="1" applyAlignment="1" applyProtection="1">
      <alignment horizontal="left" vertical="center" wrapText="1"/>
      <protection hidden="1"/>
    </xf>
    <xf numFmtId="0" fontId="4" fillId="0" borderId="10" xfId="8" applyFont="1" applyBorder="1" applyAlignment="1" applyProtection="1">
      <alignment horizontal="left" vertical="center" wrapText="1"/>
      <protection hidden="1"/>
    </xf>
    <xf numFmtId="0" fontId="4" fillId="0" borderId="35" xfId="8" applyFont="1" applyBorder="1" applyAlignment="1" applyProtection="1">
      <alignment horizontal="left" vertical="center" wrapText="1"/>
      <protection hidden="1"/>
    </xf>
    <xf numFmtId="0" fontId="4" fillId="0" borderId="19" xfId="8" applyFont="1" applyBorder="1" applyAlignment="1" applyProtection="1">
      <alignment horizontal="left" vertical="center" wrapText="1"/>
      <protection hidden="1"/>
    </xf>
    <xf numFmtId="0" fontId="4" fillId="0" borderId="34" xfId="8" applyFont="1" applyBorder="1" applyAlignment="1" applyProtection="1">
      <alignment horizontal="left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4" xfId="8" applyFont="1" applyBorder="1" applyAlignment="1" applyProtection="1">
      <alignment horizontal="center" vertical="center" wrapText="1"/>
      <protection hidden="1"/>
    </xf>
    <xf numFmtId="0" fontId="5" fillId="0" borderId="31" xfId="8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</cellXfs>
  <cellStyles count="18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2 2" xfId="3" xr:uid="{00000000-0005-0000-0000-000003000000}"/>
    <cellStyle name="Normál 2 2 2" xfId="4" xr:uid="{00000000-0005-0000-0000-000004000000}"/>
    <cellStyle name="Normál 2 2 2 2" xfId="15" xr:uid="{6F2B2927-BDEB-4CC9-8AF7-2D9F827CD77C}"/>
    <cellStyle name="Normál 2 2 3" xfId="5" xr:uid="{00000000-0005-0000-0000-000005000000}"/>
    <cellStyle name="Normál 2 3" xfId="6" xr:uid="{00000000-0005-0000-0000-000006000000}"/>
    <cellStyle name="Normál 2 4" xfId="7" xr:uid="{00000000-0005-0000-0000-000007000000}"/>
    <cellStyle name="Normál 3" xfId="8" xr:uid="{00000000-0005-0000-0000-000008000000}"/>
    <cellStyle name="Normál 3 2" xfId="10" xr:uid="{00000000-0005-0000-0000-000009000000}"/>
    <cellStyle name="Normál 4" xfId="11" xr:uid="{00000000-0005-0000-0000-00000A000000}"/>
    <cellStyle name="Normál 4 2" xfId="13" xr:uid="{00000000-0005-0000-0000-00000B000000}"/>
    <cellStyle name="Normál 5" xfId="12" xr:uid="{00000000-0005-0000-0000-00000C000000}"/>
    <cellStyle name="Normál 6" xfId="14" xr:uid="{00000000-0005-0000-0000-00000D000000}"/>
    <cellStyle name="Normál 8_jav-Költségbecslés_NYD-11-441_091102" xfId="9" xr:uid="{00000000-0005-0000-0000-00000E000000}"/>
    <cellStyle name="Normál_KÉSZ_költségvetés-KM-22 496_101007 2" xfId="16" xr:uid="{9DEC438D-06BC-47AE-BA80-47D23D9406A2}"/>
    <cellStyle name="Normál_KÉSZ_költségvetés-KM-22 496_101007 2 2" xfId="17" xr:uid="{E26A3B5C-7087-407A-A91F-C721D0C26271}"/>
  </cellStyles>
  <dxfs count="11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9" defaultPivotStyle="PivotStyleLight16"/>
  <colors>
    <mruColors>
      <color rgb="FF99FF66"/>
      <color rgb="FFFF66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79"/>
  <sheetViews>
    <sheetView tabSelected="1" view="pageBreakPreview" topLeftCell="A10" zoomScaleNormal="100" zoomScaleSheetLayoutView="100" workbookViewId="0">
      <selection activeCell="A11" sqref="A11:F11"/>
    </sheetView>
  </sheetViews>
  <sheetFormatPr defaultColWidth="8.6640625" defaultRowHeight="13.2" x14ac:dyDescent="0.25"/>
  <cols>
    <col min="1" max="1" width="8.33203125" style="1" customWidth="1"/>
    <col min="2" max="2" width="65.6640625" style="4" customWidth="1"/>
    <col min="3" max="3" width="12.44140625" style="1" customWidth="1"/>
    <col min="4" max="4" width="12.109375" style="32" customWidth="1"/>
    <col min="5" max="5" width="11.44140625" style="18" customWidth="1"/>
    <col min="6" max="6" width="17.5546875" style="18" customWidth="1"/>
    <col min="7" max="7" width="2.33203125" style="27" bestFit="1" customWidth="1"/>
    <col min="8" max="8" width="30" style="1" customWidth="1"/>
    <col min="9" max="16384" width="8.6640625" style="1"/>
  </cols>
  <sheetData>
    <row r="1" spans="1:7" s="2" customFormat="1" ht="13.8" hidden="1" thickTop="1" x14ac:dyDescent="0.25">
      <c r="A1" s="39"/>
      <c r="B1" s="40" t="s">
        <v>29</v>
      </c>
      <c r="C1" s="40"/>
      <c r="D1" s="40"/>
      <c r="E1" s="40"/>
      <c r="F1" s="53" t="s">
        <v>34</v>
      </c>
      <c r="G1" s="28"/>
    </row>
    <row r="2" spans="1:7" s="2" customFormat="1" hidden="1" x14ac:dyDescent="0.25">
      <c r="A2" s="41" t="s">
        <v>7</v>
      </c>
      <c r="B2" s="42" t="s">
        <v>8</v>
      </c>
      <c r="C2" s="43"/>
      <c r="D2" s="43"/>
      <c r="E2" s="43"/>
      <c r="F2" s="54">
        <v>0</v>
      </c>
      <c r="G2" s="28"/>
    </row>
    <row r="3" spans="1:7" s="2" customFormat="1" hidden="1" x14ac:dyDescent="0.25">
      <c r="A3" s="41" t="s">
        <v>2</v>
      </c>
      <c r="B3" s="42" t="s">
        <v>3</v>
      </c>
      <c r="C3" s="43"/>
      <c r="D3" s="43"/>
      <c r="E3" s="43"/>
      <c r="F3" s="54">
        <v>0</v>
      </c>
      <c r="G3" s="28"/>
    </row>
    <row r="4" spans="1:7" s="2" customFormat="1" hidden="1" x14ac:dyDescent="0.25">
      <c r="A4" s="41" t="s">
        <v>17</v>
      </c>
      <c r="B4" s="42" t="s">
        <v>18</v>
      </c>
      <c r="C4" s="43"/>
      <c r="D4" s="43"/>
      <c r="E4" s="43"/>
      <c r="F4" s="54">
        <v>0</v>
      </c>
      <c r="G4" s="28"/>
    </row>
    <row r="5" spans="1:7" s="2" customFormat="1" hidden="1" x14ac:dyDescent="0.25">
      <c r="A5" s="41" t="s">
        <v>17</v>
      </c>
      <c r="B5" s="42" t="s">
        <v>24</v>
      </c>
      <c r="C5" s="43"/>
      <c r="D5" s="43"/>
      <c r="E5" s="43"/>
      <c r="F5" s="54">
        <v>0</v>
      </c>
      <c r="G5" s="28"/>
    </row>
    <row r="6" spans="1:7" s="2" customFormat="1" hidden="1" x14ac:dyDescent="0.25">
      <c r="A6" s="41" t="s">
        <v>17</v>
      </c>
      <c r="B6" s="42" t="s">
        <v>30</v>
      </c>
      <c r="C6" s="43"/>
      <c r="D6" s="43"/>
      <c r="E6" s="43"/>
      <c r="F6" s="54">
        <v>0</v>
      </c>
      <c r="G6" s="28"/>
    </row>
    <row r="7" spans="1:7" s="2" customFormat="1" hidden="1" x14ac:dyDescent="0.25">
      <c r="A7" s="44"/>
      <c r="B7" s="45" t="s">
        <v>31</v>
      </c>
      <c r="C7" s="46"/>
      <c r="D7" s="46"/>
      <c r="E7" s="46"/>
      <c r="F7" s="55">
        <v>0</v>
      </c>
      <c r="G7" s="28"/>
    </row>
    <row r="8" spans="1:7" s="2" customFormat="1" ht="13.8" hidden="1" thickBot="1" x14ac:dyDescent="0.3">
      <c r="A8" s="47"/>
      <c r="B8" s="48" t="s">
        <v>32</v>
      </c>
      <c r="C8" s="49"/>
      <c r="D8" s="49"/>
      <c r="E8" s="49"/>
      <c r="F8" s="56">
        <v>0</v>
      </c>
      <c r="G8" s="28"/>
    </row>
    <row r="9" spans="1:7" s="2" customFormat="1" ht="13.8" hidden="1" thickBot="1" x14ac:dyDescent="0.3">
      <c r="A9" s="50"/>
      <c r="B9" s="51" t="s">
        <v>33</v>
      </c>
      <c r="C9" s="52"/>
      <c r="D9" s="52"/>
      <c r="E9" s="52"/>
      <c r="F9" s="57">
        <v>0</v>
      </c>
      <c r="G9" s="28"/>
    </row>
    <row r="10" spans="1:7" s="2" customFormat="1" ht="36.450000000000003" customHeight="1" x14ac:dyDescent="0.25">
      <c r="A10" s="125" t="s">
        <v>120</v>
      </c>
      <c r="B10" s="126"/>
      <c r="C10" s="126"/>
      <c r="D10" s="126"/>
      <c r="E10" s="126"/>
      <c r="F10" s="127"/>
      <c r="G10" s="28"/>
    </row>
    <row r="11" spans="1:7" s="2" customFormat="1" ht="36.450000000000003" customHeight="1" thickBot="1" x14ac:dyDescent="0.3">
      <c r="A11" s="130" t="s">
        <v>73</v>
      </c>
      <c r="B11" s="130"/>
      <c r="C11" s="130"/>
      <c r="D11" s="130"/>
      <c r="E11" s="130"/>
      <c r="F11" s="130"/>
      <c r="G11" s="28"/>
    </row>
    <row r="12" spans="1:7" s="2" customFormat="1" ht="13.8" thickTop="1" x14ac:dyDescent="0.25">
      <c r="A12" s="39"/>
      <c r="B12" s="128" t="s">
        <v>29</v>
      </c>
      <c r="C12" s="128"/>
      <c r="D12" s="128"/>
      <c r="E12" s="129"/>
      <c r="F12" s="53" t="s">
        <v>34</v>
      </c>
      <c r="G12" s="28"/>
    </row>
    <row r="13" spans="1:7" s="2" customFormat="1" x14ac:dyDescent="0.25">
      <c r="A13" s="41" t="s">
        <v>54</v>
      </c>
      <c r="B13" s="115" t="s">
        <v>8</v>
      </c>
      <c r="C13" s="116"/>
      <c r="D13" s="116"/>
      <c r="E13" s="117"/>
      <c r="F13" s="78">
        <f>SUM(F21:F23)</f>
        <v>0</v>
      </c>
      <c r="G13" s="28"/>
    </row>
    <row r="14" spans="1:7" s="2" customFormat="1" x14ac:dyDescent="0.25">
      <c r="A14" s="41" t="s">
        <v>55</v>
      </c>
      <c r="B14" s="115" t="s">
        <v>18</v>
      </c>
      <c r="C14" s="116"/>
      <c r="D14" s="116"/>
      <c r="E14" s="117"/>
      <c r="F14" s="78">
        <f>SUM(F24:F58)</f>
        <v>0</v>
      </c>
      <c r="G14" s="28"/>
    </row>
    <row r="15" spans="1:7" s="2" customFormat="1" x14ac:dyDescent="0.25">
      <c r="A15" s="41" t="s">
        <v>56</v>
      </c>
      <c r="B15" s="115" t="s">
        <v>24</v>
      </c>
      <c r="C15" s="116"/>
      <c r="D15" s="116"/>
      <c r="E15" s="117"/>
      <c r="F15" s="78">
        <f>SUM(F59:F69)</f>
        <v>0</v>
      </c>
      <c r="G15" s="28"/>
    </row>
    <row r="16" spans="1:7" s="2" customFormat="1" ht="13.8" thickBot="1" x14ac:dyDescent="0.3">
      <c r="A16" s="41" t="s">
        <v>57</v>
      </c>
      <c r="B16" s="118" t="s">
        <v>30</v>
      </c>
      <c r="C16" s="119"/>
      <c r="D16" s="119"/>
      <c r="E16" s="120"/>
      <c r="F16" s="78">
        <f>SUM(F70:F73)</f>
        <v>0</v>
      </c>
      <c r="G16" s="28"/>
    </row>
    <row r="17" spans="1:8" s="2" customFormat="1" x14ac:dyDescent="0.25">
      <c r="A17" s="44"/>
      <c r="B17" s="121" t="s">
        <v>31</v>
      </c>
      <c r="C17" s="121"/>
      <c r="D17" s="121"/>
      <c r="E17" s="122"/>
      <c r="F17" s="79">
        <f>ROUNDDOWN(SUM(F13:F16),0)</f>
        <v>0</v>
      </c>
      <c r="G17" s="28"/>
    </row>
    <row r="18" spans="1:8" s="2" customFormat="1" ht="13.8" thickBot="1" x14ac:dyDescent="0.3">
      <c r="A18" s="47"/>
      <c r="B18" s="123" t="s">
        <v>32</v>
      </c>
      <c r="C18" s="123"/>
      <c r="D18" s="123"/>
      <c r="E18" s="124"/>
      <c r="F18" s="80">
        <f>F17*0.27</f>
        <v>0</v>
      </c>
      <c r="G18" s="28"/>
    </row>
    <row r="19" spans="1:8" s="2" customFormat="1" ht="13.8" thickBot="1" x14ac:dyDescent="0.3">
      <c r="A19" s="50"/>
      <c r="B19" s="51" t="s">
        <v>33</v>
      </c>
      <c r="C19" s="52"/>
      <c r="D19" s="81"/>
      <c r="E19" s="81"/>
      <c r="F19" s="82">
        <f>F17+F18</f>
        <v>0</v>
      </c>
      <c r="G19" s="28"/>
    </row>
    <row r="20" spans="1:8" s="2" customFormat="1" ht="27.6" thickTop="1" thickBot="1" x14ac:dyDescent="0.3">
      <c r="A20" s="20" t="s">
        <v>9</v>
      </c>
      <c r="B20" s="6" t="s">
        <v>5</v>
      </c>
      <c r="C20" s="7" t="s">
        <v>10</v>
      </c>
      <c r="D20" s="30" t="s">
        <v>28</v>
      </c>
      <c r="E20" s="22" t="s">
        <v>26</v>
      </c>
      <c r="F20" s="24" t="s">
        <v>27</v>
      </c>
      <c r="G20" s="28"/>
    </row>
    <row r="21" spans="1:8" s="2" customFormat="1" ht="13.8" thickBot="1" x14ac:dyDescent="0.3">
      <c r="A21" s="86">
        <v>1</v>
      </c>
      <c r="B21" s="72" t="s">
        <v>8</v>
      </c>
      <c r="C21" s="23"/>
      <c r="D21" s="33"/>
      <c r="E21" s="35"/>
      <c r="F21" s="36"/>
      <c r="G21" s="28"/>
    </row>
    <row r="22" spans="1:8" s="2" customFormat="1" x14ac:dyDescent="0.25">
      <c r="A22" s="21" t="s">
        <v>12</v>
      </c>
      <c r="B22" s="15" t="s">
        <v>14</v>
      </c>
      <c r="C22" s="14" t="s">
        <v>11</v>
      </c>
      <c r="D22" s="95">
        <v>1.2649999999999999</v>
      </c>
      <c r="E22" s="93"/>
      <c r="F22" s="37">
        <f>ROUNDDOWN((D22*E22),2)</f>
        <v>0</v>
      </c>
      <c r="G22" s="28"/>
    </row>
    <row r="23" spans="1:8" s="2" customFormat="1" ht="13.8" thickBot="1" x14ac:dyDescent="0.3">
      <c r="A23" s="76" t="s">
        <v>43</v>
      </c>
      <c r="B23" s="70" t="s">
        <v>44</v>
      </c>
      <c r="C23" s="85" t="s">
        <v>11</v>
      </c>
      <c r="D23" s="95">
        <v>1.2649999999999999</v>
      </c>
      <c r="E23" s="93"/>
      <c r="F23" s="37">
        <f>ROUNDDOWN((D23*E23),2)</f>
        <v>0</v>
      </c>
      <c r="G23" s="28"/>
    </row>
    <row r="24" spans="1:8" s="2" customFormat="1" ht="13.8" thickBot="1" x14ac:dyDescent="0.3">
      <c r="A24" s="86">
        <v>3</v>
      </c>
      <c r="B24" s="72" t="s">
        <v>18</v>
      </c>
      <c r="C24" s="23"/>
      <c r="D24" s="33"/>
      <c r="E24" s="35"/>
      <c r="F24" s="36"/>
      <c r="G24" s="28"/>
    </row>
    <row r="25" spans="1:8" s="2" customFormat="1" ht="13.8" thickBot="1" x14ac:dyDescent="0.3">
      <c r="A25" s="86">
        <v>31</v>
      </c>
      <c r="B25" s="72" t="s">
        <v>16</v>
      </c>
      <c r="C25" s="23"/>
      <c r="D25" s="33"/>
      <c r="E25" s="35"/>
      <c r="F25" s="36"/>
      <c r="G25" s="28"/>
    </row>
    <row r="26" spans="1:8" s="2" customFormat="1" ht="13.8" thickBot="1" x14ac:dyDescent="0.3">
      <c r="A26" s="58" t="s">
        <v>35</v>
      </c>
      <c r="B26" s="59" t="s">
        <v>36</v>
      </c>
      <c r="C26" s="60"/>
      <c r="D26" s="68"/>
      <c r="E26" s="61"/>
      <c r="F26" s="69"/>
      <c r="G26" s="28"/>
    </row>
    <row r="27" spans="1:8" s="2" customFormat="1" ht="13.8" thickBot="1" x14ac:dyDescent="0.3">
      <c r="A27" s="58" t="s">
        <v>37</v>
      </c>
      <c r="B27" s="59" t="s">
        <v>38</v>
      </c>
      <c r="C27" s="60"/>
      <c r="D27" s="68"/>
      <c r="E27" s="61"/>
      <c r="F27" s="69"/>
      <c r="G27" s="28"/>
    </row>
    <row r="28" spans="1:8" s="2" customFormat="1" ht="13.8" thickBot="1" x14ac:dyDescent="0.3">
      <c r="A28" s="77" t="s">
        <v>39</v>
      </c>
      <c r="B28" s="65" t="s">
        <v>40</v>
      </c>
      <c r="C28" s="63" t="s">
        <v>0</v>
      </c>
      <c r="D28" s="64">
        <v>346</v>
      </c>
      <c r="E28" s="94"/>
      <c r="F28" s="37">
        <f>ROUNDDOWN((D28*E28),2)</f>
        <v>0</v>
      </c>
      <c r="G28" s="28"/>
    </row>
    <row r="29" spans="1:8" s="2" customFormat="1" ht="13.8" thickBot="1" x14ac:dyDescent="0.3">
      <c r="A29" s="71" t="s">
        <v>19</v>
      </c>
      <c r="B29" s="72" t="s">
        <v>59</v>
      </c>
      <c r="C29" s="23"/>
      <c r="D29" s="33"/>
      <c r="E29" s="35"/>
      <c r="F29" s="36"/>
      <c r="G29" s="28"/>
    </row>
    <row r="30" spans="1:8" s="2" customFormat="1" ht="13.8" thickBot="1" x14ac:dyDescent="0.3">
      <c r="A30" s="71" t="s">
        <v>20</v>
      </c>
      <c r="B30" s="72" t="s">
        <v>58</v>
      </c>
      <c r="C30" s="23"/>
      <c r="D30" s="33"/>
      <c r="E30" s="35"/>
      <c r="F30" s="36"/>
      <c r="G30" s="28"/>
    </row>
    <row r="31" spans="1:8" s="2" customFormat="1" ht="13.8" thickBot="1" x14ac:dyDescent="0.3">
      <c r="A31" s="66" t="s">
        <v>71</v>
      </c>
      <c r="B31" s="70" t="s">
        <v>72</v>
      </c>
      <c r="C31" s="8" t="s">
        <v>6</v>
      </c>
      <c r="D31" s="64">
        <v>7</v>
      </c>
      <c r="E31" s="94"/>
      <c r="F31" s="37">
        <f>ROUNDDOWN((D31*E31),2)</f>
        <v>0</v>
      </c>
      <c r="G31" s="28"/>
    </row>
    <row r="32" spans="1:8" s="3" customFormat="1" ht="13.8" thickBot="1" x14ac:dyDescent="0.3">
      <c r="A32" s="71" t="s">
        <v>64</v>
      </c>
      <c r="B32" s="72" t="s">
        <v>65</v>
      </c>
      <c r="C32" s="60"/>
      <c r="D32" s="61"/>
      <c r="E32" s="90"/>
      <c r="F32" s="92"/>
      <c r="G32" s="28"/>
      <c r="H32" s="2"/>
    </row>
    <row r="33" spans="1:8" s="3" customFormat="1" ht="13.8" thickBot="1" x14ac:dyDescent="0.3">
      <c r="A33" s="66" t="s">
        <v>66</v>
      </c>
      <c r="B33" s="70" t="s">
        <v>67</v>
      </c>
      <c r="C33" s="63" t="s">
        <v>6</v>
      </c>
      <c r="D33" s="64">
        <v>20</v>
      </c>
      <c r="E33" s="94"/>
      <c r="F33" s="37">
        <f>ROUNDDOWN((D33*E33),2)</f>
        <v>0</v>
      </c>
      <c r="G33" s="28"/>
      <c r="H33" s="2"/>
    </row>
    <row r="34" spans="1:8" s="3" customFormat="1" ht="13.8" thickBot="1" x14ac:dyDescent="0.3">
      <c r="A34" s="71" t="s">
        <v>74</v>
      </c>
      <c r="B34" s="72" t="s">
        <v>75</v>
      </c>
      <c r="C34" s="60"/>
      <c r="D34" s="61"/>
      <c r="E34" s="90"/>
      <c r="F34" s="92"/>
      <c r="G34" s="28"/>
      <c r="H34" s="2"/>
    </row>
    <row r="35" spans="1:8" s="3" customFormat="1" ht="13.8" thickBot="1" x14ac:dyDescent="0.3">
      <c r="A35" s="66" t="s">
        <v>85</v>
      </c>
      <c r="B35" s="70" t="s">
        <v>86</v>
      </c>
      <c r="C35" s="67" t="s">
        <v>4</v>
      </c>
      <c r="D35" s="101">
        <v>18</v>
      </c>
      <c r="E35" s="94"/>
      <c r="F35" s="96">
        <f>ROUNDDOWN((D35*E35),2)</f>
        <v>0</v>
      </c>
      <c r="G35" s="28"/>
      <c r="H35" s="2"/>
    </row>
    <row r="36" spans="1:8" s="3" customFormat="1" ht="13.8" thickBot="1" x14ac:dyDescent="0.3">
      <c r="A36" s="71" t="s">
        <v>98</v>
      </c>
      <c r="B36" s="72" t="s">
        <v>99</v>
      </c>
      <c r="C36" s="60"/>
      <c r="D36" s="107"/>
      <c r="E36" s="90"/>
      <c r="F36" s="92"/>
      <c r="G36" s="28"/>
      <c r="H36" s="2"/>
    </row>
    <row r="37" spans="1:8" s="3" customFormat="1" ht="13.8" thickBot="1" x14ac:dyDescent="0.3">
      <c r="A37" s="66" t="s">
        <v>100</v>
      </c>
      <c r="B37" s="70" t="s">
        <v>101</v>
      </c>
      <c r="C37" s="67" t="s">
        <v>6</v>
      </c>
      <c r="D37" s="101">
        <v>998</v>
      </c>
      <c r="E37" s="94"/>
      <c r="F37" s="96">
        <f>ROUNDDOWN((D37*E37),2)</f>
        <v>0</v>
      </c>
      <c r="G37" s="28"/>
      <c r="H37" s="2">
        <v>4953</v>
      </c>
    </row>
    <row r="38" spans="1:8" s="2" customFormat="1" ht="13.8" thickBot="1" x14ac:dyDescent="0.3">
      <c r="A38" s="86">
        <v>32</v>
      </c>
      <c r="B38" s="72" t="s">
        <v>60</v>
      </c>
      <c r="C38" s="23"/>
      <c r="D38" s="104"/>
      <c r="E38" s="35"/>
      <c r="F38" s="36"/>
      <c r="G38" s="28"/>
    </row>
    <row r="39" spans="1:8" s="2" customFormat="1" ht="13.8" thickTop="1" x14ac:dyDescent="0.25">
      <c r="A39" s="71" t="s">
        <v>46</v>
      </c>
      <c r="B39" s="72" t="s">
        <v>21</v>
      </c>
      <c r="C39" s="23"/>
      <c r="D39" s="33"/>
      <c r="E39" s="35"/>
      <c r="F39" s="38"/>
      <c r="G39" s="28"/>
    </row>
    <row r="40" spans="1:8" s="2" customFormat="1" ht="13.8" thickBot="1" x14ac:dyDescent="0.3">
      <c r="A40" s="66" t="s">
        <v>45</v>
      </c>
      <c r="B40" s="70" t="s">
        <v>22</v>
      </c>
      <c r="C40" s="8" t="s">
        <v>6</v>
      </c>
      <c r="D40" s="34">
        <v>253</v>
      </c>
      <c r="E40" s="94"/>
      <c r="F40" s="37">
        <f>ROUNDDOWN((D40*E40),2)</f>
        <v>0</v>
      </c>
      <c r="G40" s="28"/>
    </row>
    <row r="41" spans="1:8" s="2" customFormat="1" ht="13.8" thickBot="1" x14ac:dyDescent="0.3">
      <c r="A41" s="71" t="s">
        <v>77</v>
      </c>
      <c r="B41" s="72" t="s">
        <v>78</v>
      </c>
      <c r="C41" s="60"/>
      <c r="D41" s="61"/>
      <c r="E41" s="90"/>
      <c r="F41" s="92"/>
      <c r="G41" s="28"/>
    </row>
    <row r="42" spans="1:8" s="2" customFormat="1" ht="13.8" thickBot="1" x14ac:dyDescent="0.3">
      <c r="A42" s="70" t="s">
        <v>79</v>
      </c>
      <c r="B42" s="70" t="s">
        <v>80</v>
      </c>
      <c r="C42" s="100" t="s">
        <v>6</v>
      </c>
      <c r="D42" s="101">
        <v>991</v>
      </c>
      <c r="E42" s="102"/>
      <c r="F42" s="96">
        <f t="shared" ref="F42" si="0">D42*E42</f>
        <v>0</v>
      </c>
      <c r="G42" s="28"/>
    </row>
    <row r="43" spans="1:8" s="2" customFormat="1" ht="13.8" thickBot="1" x14ac:dyDescent="0.3">
      <c r="A43" s="86">
        <v>33</v>
      </c>
      <c r="B43" s="72" t="s">
        <v>61</v>
      </c>
      <c r="C43" s="103"/>
      <c r="D43" s="104"/>
      <c r="E43" s="105"/>
      <c r="F43" s="38"/>
      <c r="G43" s="28"/>
    </row>
    <row r="44" spans="1:8" s="2" customFormat="1" ht="13.8" thickBot="1" x14ac:dyDescent="0.3">
      <c r="A44" s="71" t="s">
        <v>102</v>
      </c>
      <c r="B44" s="72" t="s">
        <v>103</v>
      </c>
      <c r="C44" s="103"/>
      <c r="D44" s="104"/>
      <c r="E44" s="105"/>
      <c r="F44" s="38"/>
      <c r="G44" s="28"/>
    </row>
    <row r="45" spans="1:8" s="2" customFormat="1" ht="13.8" thickBot="1" x14ac:dyDescent="0.3">
      <c r="A45" s="73" t="s">
        <v>104</v>
      </c>
      <c r="B45" s="70" t="s">
        <v>105</v>
      </c>
      <c r="C45" s="100" t="s">
        <v>6</v>
      </c>
      <c r="D45" s="101">
        <v>991</v>
      </c>
      <c r="E45" s="102"/>
      <c r="F45" s="96">
        <f t="shared" ref="F45" si="1">D45*E45</f>
        <v>0</v>
      </c>
      <c r="G45" s="28"/>
    </row>
    <row r="46" spans="1:8" s="2" customFormat="1" ht="13.8" thickBot="1" x14ac:dyDescent="0.3">
      <c r="A46" s="71" t="s">
        <v>81</v>
      </c>
      <c r="B46" s="72" t="s">
        <v>82</v>
      </c>
      <c r="C46" s="106"/>
      <c r="D46" s="107"/>
      <c r="E46" s="108"/>
      <c r="F46" s="91"/>
      <c r="G46" s="28"/>
    </row>
    <row r="47" spans="1:8" s="2" customFormat="1" ht="16.2" thickBot="1" x14ac:dyDescent="0.3">
      <c r="A47" s="66" t="s">
        <v>83</v>
      </c>
      <c r="B47" s="70" t="s">
        <v>84</v>
      </c>
      <c r="C47" s="100" t="s">
        <v>6</v>
      </c>
      <c r="D47" s="101">
        <f>0.88*185</f>
        <v>162.80000000000001</v>
      </c>
      <c r="E47" s="102"/>
      <c r="F47" s="96">
        <f t="shared" ref="F47" si="2">D47*E47</f>
        <v>0</v>
      </c>
      <c r="G47" s="28"/>
    </row>
    <row r="48" spans="1:8" s="2" customFormat="1" ht="13.8" thickBot="1" x14ac:dyDescent="0.3">
      <c r="A48" s="86">
        <v>34</v>
      </c>
      <c r="B48" s="72" t="s">
        <v>62</v>
      </c>
      <c r="C48" s="103"/>
      <c r="D48" s="104"/>
      <c r="E48" s="105"/>
      <c r="F48" s="38"/>
      <c r="G48" s="28"/>
    </row>
    <row r="49" spans="1:7" s="3" customFormat="1" ht="13.8" thickBot="1" x14ac:dyDescent="0.3">
      <c r="A49" s="71" t="s">
        <v>52</v>
      </c>
      <c r="B49" s="72" t="s">
        <v>53</v>
      </c>
      <c r="C49" s="103"/>
      <c r="D49" s="104"/>
      <c r="E49" s="105"/>
      <c r="F49" s="38"/>
      <c r="G49" s="28"/>
    </row>
    <row r="50" spans="1:7" s="2" customFormat="1" ht="13.8" thickBot="1" x14ac:dyDescent="0.3">
      <c r="A50" s="66" t="s">
        <v>87</v>
      </c>
      <c r="B50" s="70" t="s">
        <v>88</v>
      </c>
      <c r="C50" s="14" t="s">
        <v>6</v>
      </c>
      <c r="D50" s="109">
        <v>347</v>
      </c>
      <c r="E50" s="102"/>
      <c r="F50" s="37">
        <f>ROUNDDOWN((D50*E50),2)</f>
        <v>0</v>
      </c>
      <c r="G50" s="28"/>
    </row>
    <row r="51" spans="1:7" s="2" customFormat="1" ht="13.8" thickBot="1" x14ac:dyDescent="0.3">
      <c r="A51" s="13" t="s">
        <v>47</v>
      </c>
      <c r="B51" s="26" t="s">
        <v>23</v>
      </c>
      <c r="C51" s="103"/>
      <c r="D51" s="104"/>
      <c r="E51" s="105"/>
      <c r="F51" s="38"/>
      <c r="G51" s="28"/>
    </row>
    <row r="52" spans="1:7" s="2" customFormat="1" ht="13.8" thickBot="1" x14ac:dyDescent="0.3">
      <c r="A52" s="71" t="s">
        <v>50</v>
      </c>
      <c r="B52" s="72" t="s">
        <v>51</v>
      </c>
      <c r="C52" s="103"/>
      <c r="D52" s="104"/>
      <c r="E52" s="105"/>
      <c r="F52" s="38"/>
      <c r="G52" s="28"/>
    </row>
    <row r="53" spans="1:7" s="2" customFormat="1" ht="13.8" thickBot="1" x14ac:dyDescent="0.3">
      <c r="A53" s="73" t="s">
        <v>48</v>
      </c>
      <c r="B53" s="70" t="s">
        <v>49</v>
      </c>
      <c r="C53" s="14" t="s">
        <v>6</v>
      </c>
      <c r="D53" s="109">
        <v>198</v>
      </c>
      <c r="E53" s="102"/>
      <c r="F53" s="37">
        <f>ROUNDDOWN((D53*E53),2)</f>
        <v>0</v>
      </c>
      <c r="G53" s="28"/>
    </row>
    <row r="54" spans="1:7" s="2" customFormat="1" ht="13.8" thickBot="1" x14ac:dyDescent="0.3">
      <c r="A54" s="86">
        <v>36</v>
      </c>
      <c r="B54" s="72" t="s">
        <v>76</v>
      </c>
      <c r="C54" s="106"/>
      <c r="D54" s="107"/>
      <c r="E54" s="108"/>
      <c r="F54" s="91"/>
      <c r="G54" s="28"/>
    </row>
    <row r="55" spans="1:7" s="2" customFormat="1" ht="26.4" x14ac:dyDescent="0.25">
      <c r="A55" s="62" t="s">
        <v>89</v>
      </c>
      <c r="B55" s="65" t="s">
        <v>90</v>
      </c>
      <c r="C55" s="110" t="s">
        <v>4</v>
      </c>
      <c r="D55" s="101">
        <v>2487</v>
      </c>
      <c r="E55" s="102"/>
      <c r="F55" s="96">
        <f>D55*E55</f>
        <v>0</v>
      </c>
      <c r="G55" s="28"/>
    </row>
    <row r="56" spans="1:7" s="2" customFormat="1" ht="13.8" thickBot="1" x14ac:dyDescent="0.3">
      <c r="A56" s="62" t="s">
        <v>108</v>
      </c>
      <c r="B56" s="65" t="s">
        <v>109</v>
      </c>
      <c r="C56" s="111" t="s">
        <v>4</v>
      </c>
      <c r="D56" s="101">
        <v>135</v>
      </c>
      <c r="E56" s="102"/>
      <c r="F56" s="96">
        <f>D56*E56</f>
        <v>0</v>
      </c>
      <c r="G56" s="28"/>
    </row>
    <row r="57" spans="1:7" s="2" customFormat="1" ht="13.8" thickBot="1" x14ac:dyDescent="0.3">
      <c r="A57" s="86">
        <v>37</v>
      </c>
      <c r="B57" s="72" t="s">
        <v>63</v>
      </c>
      <c r="C57" s="103"/>
      <c r="D57" s="104"/>
      <c r="E57" s="105"/>
      <c r="F57" s="38"/>
      <c r="G57" s="28"/>
    </row>
    <row r="58" spans="1:7" s="2" customFormat="1" ht="13.8" thickBot="1" x14ac:dyDescent="0.3">
      <c r="A58" s="66" t="s">
        <v>106</v>
      </c>
      <c r="B58" s="70" t="s">
        <v>107</v>
      </c>
      <c r="C58" s="111" t="s">
        <v>0</v>
      </c>
      <c r="D58" s="109">
        <v>1265</v>
      </c>
      <c r="E58" s="102"/>
      <c r="F58" s="37">
        <f>ROUNDDOWN((D58*E58),2)</f>
        <v>0</v>
      </c>
      <c r="G58" s="28"/>
    </row>
    <row r="59" spans="1:7" s="2" customFormat="1" ht="13.8" thickBot="1" x14ac:dyDescent="0.3">
      <c r="A59" s="87" t="s">
        <v>56</v>
      </c>
      <c r="B59" s="19" t="s">
        <v>24</v>
      </c>
      <c r="C59" s="103"/>
      <c r="D59" s="104"/>
      <c r="E59" s="105"/>
      <c r="F59" s="38"/>
      <c r="G59" s="28"/>
    </row>
    <row r="60" spans="1:7" s="2" customFormat="1" ht="13.8" thickBot="1" x14ac:dyDescent="0.3">
      <c r="A60" s="98">
        <v>41</v>
      </c>
      <c r="B60" s="72" t="s">
        <v>95</v>
      </c>
      <c r="C60" s="103"/>
      <c r="D60" s="104"/>
      <c r="E60" s="105"/>
      <c r="F60" s="38"/>
      <c r="G60" s="28"/>
    </row>
    <row r="61" spans="1:7" s="2" customFormat="1" ht="13.8" thickBot="1" x14ac:dyDescent="0.3">
      <c r="A61" s="76" t="s">
        <v>96</v>
      </c>
      <c r="B61" s="99" t="s">
        <v>97</v>
      </c>
      <c r="C61" s="112" t="s">
        <v>4</v>
      </c>
      <c r="D61" s="101">
        <v>10</v>
      </c>
      <c r="E61" s="102"/>
      <c r="F61" s="96">
        <f t="shared" ref="F61" si="3">D61*E61</f>
        <v>0</v>
      </c>
      <c r="G61" s="28"/>
    </row>
    <row r="62" spans="1:7" s="2" customFormat="1" ht="13.8" thickBot="1" x14ac:dyDescent="0.3">
      <c r="A62" s="86">
        <v>42</v>
      </c>
      <c r="B62" s="72" t="s">
        <v>25</v>
      </c>
      <c r="C62" s="103"/>
      <c r="D62" s="104"/>
      <c r="E62" s="105"/>
      <c r="F62" s="38"/>
      <c r="G62" s="28"/>
    </row>
    <row r="63" spans="1:7" s="2" customFormat="1" x14ac:dyDescent="0.25">
      <c r="A63" s="66" t="s">
        <v>114</v>
      </c>
      <c r="B63" s="70" t="s">
        <v>115</v>
      </c>
      <c r="C63" s="113" t="s">
        <v>0</v>
      </c>
      <c r="D63" s="101">
        <v>74</v>
      </c>
      <c r="E63" s="102"/>
      <c r="F63" s="96">
        <f t="shared" ref="F63:F64" si="4">D63*E63</f>
        <v>0</v>
      </c>
      <c r="G63" s="28"/>
    </row>
    <row r="64" spans="1:7" s="2" customFormat="1" x14ac:dyDescent="0.25">
      <c r="A64" s="66" t="s">
        <v>110</v>
      </c>
      <c r="B64" s="70" t="s">
        <v>121</v>
      </c>
      <c r="C64" s="111" t="s">
        <v>111</v>
      </c>
      <c r="D64" s="101">
        <v>114</v>
      </c>
      <c r="E64" s="102"/>
      <c r="F64" s="96">
        <f t="shared" si="4"/>
        <v>0</v>
      </c>
      <c r="G64" s="28"/>
    </row>
    <row r="65" spans="1:8" s="2" customFormat="1" ht="26.4" x14ac:dyDescent="0.25">
      <c r="A65" s="66" t="s">
        <v>116</v>
      </c>
      <c r="B65" s="70" t="s">
        <v>117</v>
      </c>
      <c r="C65" s="114" t="s">
        <v>0</v>
      </c>
      <c r="D65" s="101">
        <v>123</v>
      </c>
      <c r="E65" s="102"/>
      <c r="F65" s="96">
        <f t="shared" ref="F65" si="5">D65*E65</f>
        <v>0</v>
      </c>
      <c r="G65" s="28"/>
    </row>
    <row r="66" spans="1:8" s="2" customFormat="1" x14ac:dyDescent="0.25">
      <c r="A66" s="66" t="s">
        <v>112</v>
      </c>
      <c r="B66" s="70" t="s">
        <v>113</v>
      </c>
      <c r="C66" s="111" t="s">
        <v>6</v>
      </c>
      <c r="D66" s="101">
        <v>287</v>
      </c>
      <c r="E66" s="102"/>
      <c r="F66" s="96">
        <f t="shared" ref="F66" si="6">D66*E66</f>
        <v>0</v>
      </c>
      <c r="G66" s="28"/>
    </row>
    <row r="67" spans="1:8" s="2" customFormat="1" ht="13.8" thickBot="1" x14ac:dyDescent="0.3">
      <c r="A67" s="76" t="s">
        <v>93</v>
      </c>
      <c r="B67" s="70" t="s">
        <v>94</v>
      </c>
      <c r="C67" s="84" t="s">
        <v>4</v>
      </c>
      <c r="D67" s="64">
        <v>10</v>
      </c>
      <c r="E67" s="94"/>
      <c r="F67" s="37">
        <f>ROUNDDOWN((D67*E67),2)</f>
        <v>0</v>
      </c>
      <c r="G67" s="28"/>
      <c r="H67" s="97"/>
    </row>
    <row r="68" spans="1:8" s="2" customFormat="1" ht="13.8" thickBot="1" x14ac:dyDescent="0.3">
      <c r="A68" s="86">
        <v>43</v>
      </c>
      <c r="B68" s="72" t="s">
        <v>68</v>
      </c>
      <c r="C68" s="23"/>
      <c r="D68" s="33"/>
      <c r="E68" s="35"/>
      <c r="F68" s="38"/>
      <c r="G68" s="28"/>
    </row>
    <row r="69" spans="1:8" s="2" customFormat="1" ht="13.8" thickBot="1" x14ac:dyDescent="0.3">
      <c r="A69" s="66" t="s">
        <v>118</v>
      </c>
      <c r="B69" s="70" t="s">
        <v>119</v>
      </c>
      <c r="C69" s="5" t="s">
        <v>4</v>
      </c>
      <c r="D69" s="34">
        <v>8</v>
      </c>
      <c r="E69" s="94"/>
      <c r="F69" s="37">
        <f>ROUNDDOWN((D69*E69),2)</f>
        <v>0</v>
      </c>
    </row>
    <row r="70" spans="1:8" s="2" customFormat="1" ht="13.8" thickBot="1" x14ac:dyDescent="0.3">
      <c r="A70" s="88" t="s">
        <v>57</v>
      </c>
      <c r="B70" s="25" t="s">
        <v>15</v>
      </c>
      <c r="C70" s="23"/>
      <c r="D70" s="33"/>
      <c r="E70" s="35"/>
      <c r="F70" s="38"/>
      <c r="G70" s="28"/>
    </row>
    <row r="71" spans="1:8" s="2" customFormat="1" ht="13.8" thickBot="1" x14ac:dyDescent="0.3">
      <c r="A71" s="89" t="s">
        <v>41</v>
      </c>
      <c r="B71" s="25" t="s">
        <v>42</v>
      </c>
      <c r="C71" s="60"/>
      <c r="D71" s="68"/>
      <c r="E71" s="68"/>
      <c r="F71" s="68"/>
      <c r="G71" s="28"/>
    </row>
    <row r="72" spans="1:8" s="2" customFormat="1" x14ac:dyDescent="0.25">
      <c r="A72" s="74" t="s">
        <v>91</v>
      </c>
      <c r="B72" s="75" t="s">
        <v>92</v>
      </c>
      <c r="C72" s="67" t="s">
        <v>1</v>
      </c>
      <c r="D72" s="83">
        <v>14</v>
      </c>
      <c r="E72" s="94"/>
      <c r="F72" s="96">
        <f t="shared" ref="F72" si="7">ROUNDDOWN((D72*E72),2)</f>
        <v>0</v>
      </c>
      <c r="G72" s="28"/>
    </row>
    <row r="73" spans="1:8" s="2" customFormat="1" ht="15.6" thickBot="1" x14ac:dyDescent="0.3">
      <c r="A73" s="74" t="s">
        <v>69</v>
      </c>
      <c r="B73" s="75" t="s">
        <v>70</v>
      </c>
      <c r="C73" s="84" t="s">
        <v>1</v>
      </c>
      <c r="D73" s="83">
        <v>14</v>
      </c>
      <c r="E73" s="94"/>
      <c r="F73" s="37">
        <f t="shared" ref="F73" si="8">ROUNDDOWN((D73*E73),2)</f>
        <v>0</v>
      </c>
      <c r="G73" s="28"/>
    </row>
    <row r="74" spans="1:8" ht="13.8" thickBot="1" x14ac:dyDescent="0.3">
      <c r="A74" s="9"/>
      <c r="B74" s="10"/>
      <c r="C74" s="12" t="s">
        <v>13</v>
      </c>
      <c r="D74" s="31"/>
      <c r="E74" s="16"/>
      <c r="F74" s="17">
        <f>SUM(F22:F73)</f>
        <v>0</v>
      </c>
    </row>
    <row r="77" spans="1:8" x14ac:dyDescent="0.25">
      <c r="B77" s="1"/>
      <c r="C77" s="11"/>
      <c r="E77" s="1"/>
      <c r="F77" s="1"/>
      <c r="G77" s="29"/>
    </row>
    <row r="78" spans="1:8" x14ac:dyDescent="0.25">
      <c r="B78" s="1"/>
      <c r="C78" s="11"/>
      <c r="E78" s="1"/>
      <c r="F78" s="1"/>
      <c r="G78" s="29"/>
    </row>
    <row r="79" spans="1:8" x14ac:dyDescent="0.25">
      <c r="B79" s="1"/>
      <c r="C79" s="11"/>
      <c r="E79" s="1"/>
      <c r="F79" s="1"/>
      <c r="G79" s="29"/>
    </row>
  </sheetData>
  <autoFilter ref="A1:G74" xr:uid="{00000000-0009-0000-0000-000000000000}">
    <filterColumn colId="6">
      <customFilters>
        <customFilter operator="notEqual" val=" "/>
      </customFilters>
    </filterColumn>
  </autoFilter>
  <mergeCells count="9">
    <mergeCell ref="B15:E15"/>
    <mergeCell ref="B16:E16"/>
    <mergeCell ref="B17:E17"/>
    <mergeCell ref="B18:E18"/>
    <mergeCell ref="A10:F10"/>
    <mergeCell ref="B12:E12"/>
    <mergeCell ref="B13:E13"/>
    <mergeCell ref="B14:E14"/>
    <mergeCell ref="A11:F11"/>
  </mergeCells>
  <phoneticPr fontId="0" type="noConversion"/>
  <conditionalFormatting sqref="C22">
    <cfRule type="expression" dxfId="10" priority="18262" stopIfTrue="1">
      <formula>ISBLANK(#REF!)</formula>
    </cfRule>
    <cfRule type="cellIs" dxfId="9" priority="18263" stopIfTrue="1" operator="equal">
      <formula>0</formula>
    </cfRule>
  </conditionalFormatting>
  <conditionalFormatting sqref="C70 E70:F70 C71:D71">
    <cfRule type="expression" dxfId="8" priority="74" stopIfTrue="1">
      <formula>ISBLANK(#REF!)</formula>
    </cfRule>
    <cfRule type="cellIs" dxfId="7" priority="75" stopIfTrue="1" operator="equal">
      <formula>0</formula>
    </cfRule>
  </conditionalFormatting>
  <conditionalFormatting sqref="F1:F6">
    <cfRule type="cellIs" dxfId="6" priority="30" stopIfTrue="1" operator="equal">
      <formula>0</formula>
    </cfRule>
  </conditionalFormatting>
  <conditionalFormatting sqref="E71">
    <cfRule type="expression" dxfId="5" priority="22" stopIfTrue="1">
      <formula>ISBLANK(#REF!)</formula>
    </cfRule>
    <cfRule type="cellIs" dxfId="4" priority="23" stopIfTrue="1" operator="equal">
      <formula>0</formula>
    </cfRule>
  </conditionalFormatting>
  <conditionalFormatting sqref="F71">
    <cfRule type="expression" dxfId="3" priority="20" stopIfTrue="1">
      <formula>ISBLANK(#REF!)</formula>
    </cfRule>
    <cfRule type="cellIs" dxfId="2" priority="21" stopIfTrue="1" operator="equal">
      <formula>0</formula>
    </cfRule>
  </conditionalFormatting>
  <conditionalFormatting sqref="F13:F16">
    <cfRule type="cellIs" dxfId="1" priority="16" stopIfTrue="1" operator="equal">
      <formula>0</formula>
    </cfRule>
  </conditionalFormatting>
  <conditionalFormatting sqref="F12">
    <cfRule type="cellIs" dxfId="0" priority="17" stopIfTrue="1" operator="equal">
      <formula>0</formula>
    </cfRule>
  </conditionalFormatting>
  <printOptions horizontalCentered="1"/>
  <pageMargins left="0.7" right="0.7" top="0.75" bottom="0.75" header="0.3" footer="0.3"/>
  <pageSetup paperSize="9" scale="70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A7714-2EAA-4612-8ADC-69A7FDD3DF57}">
  <dimension ref="A1"/>
  <sheetViews>
    <sheetView workbookViewId="0">
      <selection activeCell="C21" sqref="C20:C21"/>
    </sheetView>
  </sheetViews>
  <sheetFormatPr defaultRowHeight="12.6" x14ac:dyDescent="0.25"/>
  <cols>
    <col min="1" max="1" width="13.6640625" customWidth="1"/>
    <col min="2" max="2" width="14.109375" customWidth="1"/>
    <col min="3" max="3" width="20.33203125" customWidth="1"/>
    <col min="4" max="4" width="13.886718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Tételek</vt:lpstr>
      <vt:lpstr>Munka1</vt:lpstr>
      <vt:lpstr>Tételek!Nyomtatási_cím</vt:lpstr>
      <vt:lpstr>Tételek!Nyomtatási_terület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Ádám Tamás</dc:creator>
  <cp:lastModifiedBy>Dugovich Pál</cp:lastModifiedBy>
  <cp:lastPrinted>2021-04-16T12:26:46Z</cp:lastPrinted>
  <dcterms:created xsi:type="dcterms:W3CDTF">2001-12-13T11:41:20Z</dcterms:created>
  <dcterms:modified xsi:type="dcterms:W3CDTF">2022-03-04T04:53:59Z</dcterms:modified>
</cp:coreProperties>
</file>