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045" tabRatio="608" firstSheet="11" activeTab="19"/>
  </bookViews>
  <sheets>
    <sheet name="1. melléklet" sheetId="1" r:id="rId1"/>
    <sheet name="2. melléklet" sheetId="2" r:id="rId2"/>
    <sheet name="3. melléklet" sheetId="3" r:id="rId3"/>
    <sheet name="4.1 melléklet" sheetId="4" r:id="rId4"/>
    <sheet name="4.2 melléklet" sheetId="5" r:id="rId5"/>
    <sheet name="5. melléklet" sheetId="22" r:id="rId6"/>
    <sheet name="6.1 melléklet" sheetId="7" r:id="rId7"/>
    <sheet name=" 6.2 melléklet" sheetId="8" r:id="rId8"/>
    <sheet name=" 6.3 melléklet" sheetId="9" r:id="rId9"/>
    <sheet name=" 6.4 melléklet" sheetId="10" r:id="rId10"/>
    <sheet name="7. melléklet" sheetId="11" r:id="rId11"/>
    <sheet name="8. melléklet" sheetId="12" r:id="rId12"/>
    <sheet name="9.1 melléklet" sheetId="13" r:id="rId13"/>
    <sheet name="9.2 melléklet bevétel" sheetId="14" r:id="rId14"/>
    <sheet name="9.2 kiadás" sheetId="15" r:id="rId15"/>
    <sheet name="9.3 melléklet" sheetId="16" r:id="rId16"/>
    <sheet name=" 9.4 melléklet" sheetId="17" r:id="rId17"/>
    <sheet name="9.5 melléklet" sheetId="18" r:id="rId18"/>
    <sheet name="9.6 melléklet" sheetId="19" r:id="rId19"/>
    <sheet name="9.7 melléklet" sheetId="20" r:id="rId20"/>
    <sheet name="9.8 melléklet" sheetId="21" r:id="rId21"/>
  </sheets>
  <definedNames>
    <definedName name="_xlnm.Print_Area" localSheetId="0">'1. melléklet'!$A$1:$F$89</definedName>
    <definedName name="_xlnm.Print_Area" localSheetId="1">'2. melléklet'!$A$1:$F$61</definedName>
    <definedName name="_xlnm.Print_Area" localSheetId="3">'4.1 melléklet'!$A$1:$E$32</definedName>
    <definedName name="_xlnm.Print_Area" localSheetId="10">'7. melléklet'!$A$1:$D$25</definedName>
    <definedName name="_xlnm.Print_Area" localSheetId="12">'9.1 melléklet'!$A$1:$G$160</definedName>
    <definedName name="_xlnm.Print_Area" localSheetId="20">'9.8 melléklet'!$A$1:$G$153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22" l="1"/>
  <c r="E29" i="22"/>
  <c r="F29" i="22"/>
  <c r="G29" i="22"/>
  <c r="H29" i="22"/>
  <c r="I29" i="22"/>
  <c r="J29" i="22"/>
  <c r="K29" i="22"/>
  <c r="L29" i="22"/>
  <c r="M29" i="22"/>
  <c r="N29" i="22"/>
  <c r="C29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N22" i="22" l="1"/>
  <c r="M22" i="22"/>
  <c r="L22" i="22"/>
  <c r="K22" i="22"/>
  <c r="J22" i="22"/>
  <c r="I22" i="22"/>
  <c r="H22" i="22"/>
  <c r="G22" i="22"/>
  <c r="F22" i="22"/>
  <c r="E22" i="22"/>
  <c r="D22" i="22"/>
  <c r="C22" i="22"/>
  <c r="M21" i="22"/>
  <c r="L21" i="22"/>
  <c r="K21" i="22"/>
  <c r="J21" i="22"/>
  <c r="N21" i="22"/>
  <c r="I21" i="22"/>
  <c r="H21" i="22"/>
  <c r="G21" i="22"/>
  <c r="F21" i="22"/>
  <c r="E21" i="22"/>
  <c r="D21" i="22"/>
  <c r="C21" i="22"/>
  <c r="I20" i="22"/>
  <c r="N20" i="22"/>
  <c r="M20" i="22"/>
  <c r="L20" i="22"/>
  <c r="K20" i="22"/>
  <c r="J20" i="22"/>
  <c r="H20" i="22"/>
  <c r="G20" i="22"/>
  <c r="F20" i="22"/>
  <c r="E20" i="22"/>
  <c r="D20" i="22"/>
  <c r="C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M18" i="22"/>
  <c r="L18" i="22"/>
  <c r="N18" i="22"/>
  <c r="K18" i="22"/>
  <c r="J18" i="22"/>
  <c r="I18" i="22"/>
  <c r="H18" i="22"/>
  <c r="G18" i="22"/>
  <c r="F18" i="22"/>
  <c r="E18" i="22"/>
  <c r="D18" i="22"/>
  <c r="C18" i="22"/>
  <c r="O28" i="22"/>
  <c r="N8" i="22"/>
  <c r="M8" i="22"/>
  <c r="L8" i="22"/>
  <c r="K8" i="22"/>
  <c r="J8" i="22"/>
  <c r="I8" i="22"/>
  <c r="I16" i="22" s="1"/>
  <c r="H8" i="22"/>
  <c r="H16" i="22" s="1"/>
  <c r="G8" i="22"/>
  <c r="G16" i="22" s="1"/>
  <c r="F8" i="22"/>
  <c r="E8" i="22"/>
  <c r="E16" i="22" s="1"/>
  <c r="D8" i="22"/>
  <c r="C8" i="22"/>
  <c r="L11" i="22"/>
  <c r="N11" i="22"/>
  <c r="M11" i="22"/>
  <c r="H11" i="22"/>
  <c r="I11" i="22"/>
  <c r="K11" i="22"/>
  <c r="C11" i="22"/>
  <c r="L16" i="22"/>
  <c r="J11" i="22"/>
  <c r="G11" i="22"/>
  <c r="F11" i="22"/>
  <c r="E11" i="22"/>
  <c r="D11" i="22"/>
  <c r="C16" i="22"/>
  <c r="M16" i="22"/>
  <c r="J16" i="22"/>
  <c r="F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N7" i="22"/>
  <c r="M7" i="22"/>
  <c r="L7" i="22"/>
  <c r="K7" i="22"/>
  <c r="J7" i="22"/>
  <c r="I7" i="22"/>
  <c r="H7" i="22"/>
  <c r="G7" i="22"/>
  <c r="F7" i="22"/>
  <c r="E7" i="22"/>
  <c r="D7" i="22"/>
  <c r="C7" i="22"/>
  <c r="O16" i="22"/>
  <c r="E10" i="22"/>
  <c r="N16" i="22" l="1"/>
  <c r="K16" i="22"/>
  <c r="D16" i="22"/>
  <c r="B21" i="7" l="1"/>
  <c r="D23" i="9"/>
  <c r="D18" i="9"/>
  <c r="D19" i="9"/>
  <c r="D20" i="9"/>
  <c r="D17" i="9"/>
  <c r="D9" i="9"/>
  <c r="C19" i="9"/>
  <c r="C23" i="9"/>
  <c r="C9" i="9" l="1"/>
  <c r="C13" i="10"/>
  <c r="C18" i="11"/>
  <c r="B18" i="11"/>
  <c r="D16" i="11"/>
  <c r="D15" i="11"/>
  <c r="D14" i="11"/>
  <c r="D13" i="11"/>
  <c r="D12" i="11"/>
  <c r="D10" i="11"/>
  <c r="D9" i="11"/>
  <c r="D8" i="11"/>
  <c r="D18" i="11" s="1"/>
  <c r="G86" i="12"/>
  <c r="G65" i="12"/>
  <c r="G56" i="12"/>
  <c r="G55" i="12"/>
  <c r="G51" i="12"/>
  <c r="G46" i="12"/>
  <c r="G26" i="12" l="1"/>
  <c r="G22" i="12"/>
  <c r="G18" i="12"/>
  <c r="G8" i="12"/>
  <c r="G17" i="12" s="1"/>
  <c r="G25" i="12" l="1"/>
  <c r="G31" i="12" s="1"/>
  <c r="C30" i="4"/>
  <c r="C29" i="5"/>
  <c r="C28" i="5"/>
  <c r="E13" i="5"/>
  <c r="E15" i="5" s="1"/>
  <c r="E29" i="5" s="1"/>
  <c r="C30" i="5" s="1"/>
  <c r="E29" i="4"/>
  <c r="E12" i="4"/>
  <c r="E11" i="4"/>
  <c r="C20" i="4"/>
  <c r="D9" i="3"/>
  <c r="D60" i="2"/>
  <c r="C60" i="2"/>
  <c r="D6" i="2"/>
  <c r="F59" i="2"/>
  <c r="E59" i="2"/>
  <c r="D59" i="2"/>
  <c r="C59" i="2"/>
  <c r="F58" i="2"/>
  <c r="E58" i="2"/>
  <c r="D58" i="2"/>
  <c r="C58" i="2"/>
  <c r="F57" i="2"/>
  <c r="E57" i="2"/>
  <c r="D57" i="2"/>
  <c r="C57" i="2"/>
  <c r="F56" i="2"/>
  <c r="E56" i="2"/>
  <c r="D56" i="2"/>
  <c r="C56" i="2"/>
  <c r="F55" i="2"/>
  <c r="E55" i="2"/>
  <c r="D55" i="2"/>
  <c r="C55" i="2"/>
  <c r="E54" i="2"/>
  <c r="D54" i="2"/>
  <c r="C54" i="2"/>
  <c r="F53" i="2"/>
  <c r="E53" i="2"/>
  <c r="D53" i="2"/>
  <c r="C53" i="2"/>
  <c r="F52" i="2"/>
  <c r="E52" i="2"/>
  <c r="D52" i="2"/>
  <c r="C52" i="2"/>
  <c r="F51" i="2"/>
  <c r="E51" i="2"/>
  <c r="D51" i="2"/>
  <c r="C51" i="2"/>
  <c r="F50" i="2"/>
  <c r="E50" i="2"/>
  <c r="D50" i="2"/>
  <c r="C50" i="2"/>
  <c r="D49" i="2"/>
  <c r="C49" i="2"/>
  <c r="F48" i="2"/>
  <c r="E48" i="2"/>
  <c r="D48" i="2"/>
  <c r="C48" i="2"/>
  <c r="F47" i="2"/>
  <c r="E47" i="2"/>
  <c r="D47" i="2"/>
  <c r="C47" i="2"/>
  <c r="F46" i="2"/>
  <c r="E46" i="2"/>
  <c r="D46" i="2"/>
  <c r="C46" i="2"/>
  <c r="F45" i="2"/>
  <c r="E45" i="2"/>
  <c r="D45" i="2"/>
  <c r="C45" i="2"/>
  <c r="F44" i="2"/>
  <c r="E44" i="2"/>
  <c r="D44" i="2"/>
  <c r="C44" i="2"/>
  <c r="F43" i="2"/>
  <c r="E43" i="2"/>
  <c r="D43" i="2"/>
  <c r="C43" i="2"/>
  <c r="F42" i="2"/>
  <c r="E42" i="2"/>
  <c r="D42" i="2"/>
  <c r="C42" i="2"/>
  <c r="F41" i="2"/>
  <c r="E41" i="2"/>
  <c r="D41" i="2"/>
  <c r="C41" i="2"/>
  <c r="F40" i="2"/>
  <c r="E40" i="2"/>
  <c r="D40" i="2"/>
  <c r="C40" i="2"/>
  <c r="F38" i="2"/>
  <c r="E38" i="2"/>
  <c r="D38" i="2"/>
  <c r="C38" i="2"/>
  <c r="F37" i="2"/>
  <c r="E37" i="2"/>
  <c r="D37" i="2"/>
  <c r="C37" i="2"/>
  <c r="F36" i="2"/>
  <c r="E36" i="2"/>
  <c r="D36" i="2"/>
  <c r="C36" i="2"/>
  <c r="F35" i="2"/>
  <c r="E35" i="2"/>
  <c r="D35" i="2"/>
  <c r="C35" i="2"/>
  <c r="F34" i="2"/>
  <c r="E34" i="2"/>
  <c r="D34" i="2"/>
  <c r="C34" i="2"/>
  <c r="F33" i="2"/>
  <c r="E33" i="2"/>
  <c r="D33" i="2"/>
  <c r="C33" i="2"/>
  <c r="F32" i="2"/>
  <c r="E32" i="2"/>
  <c r="D32" i="2"/>
  <c r="C32" i="2"/>
  <c r="F31" i="2"/>
  <c r="E31" i="2"/>
  <c r="D31" i="2"/>
  <c r="C31" i="2"/>
  <c r="F30" i="2"/>
  <c r="E30" i="2"/>
  <c r="D30" i="2"/>
  <c r="C30" i="2"/>
  <c r="F29" i="2"/>
  <c r="E29" i="2"/>
  <c r="D29" i="2"/>
  <c r="C29" i="2"/>
  <c r="F28" i="2"/>
  <c r="E28" i="2"/>
  <c r="D28" i="2"/>
  <c r="C28" i="2"/>
  <c r="F27" i="2"/>
  <c r="E27" i="2"/>
  <c r="D27" i="2"/>
  <c r="C27" i="2"/>
  <c r="F26" i="2"/>
  <c r="E26" i="2"/>
  <c r="D26" i="2"/>
  <c r="C26" i="2"/>
  <c r="F25" i="2"/>
  <c r="E25" i="2"/>
  <c r="D25" i="2"/>
  <c r="C25" i="2"/>
  <c r="F24" i="2"/>
  <c r="E24" i="2"/>
  <c r="D24" i="2"/>
  <c r="C24" i="2"/>
  <c r="E23" i="2"/>
  <c r="D23" i="2"/>
  <c r="E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F16" i="2"/>
  <c r="E16" i="2"/>
  <c r="D16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E11" i="2"/>
  <c r="D11" i="2"/>
  <c r="C11" i="2"/>
  <c r="F10" i="2"/>
  <c r="E10" i="2"/>
  <c r="D10" i="2"/>
  <c r="C10" i="2"/>
  <c r="D9" i="2"/>
  <c r="D8" i="2"/>
  <c r="C8" i="2"/>
  <c r="D7" i="2"/>
  <c r="C7" i="2"/>
  <c r="E6" i="1" l="1"/>
  <c r="D6" i="1"/>
  <c r="D87" i="1"/>
  <c r="D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D75" i="1"/>
  <c r="C75" i="1"/>
  <c r="F74" i="1"/>
  <c r="E74" i="1"/>
  <c r="D74" i="1"/>
  <c r="C74" i="1"/>
  <c r="D73" i="1"/>
  <c r="E72" i="1"/>
  <c r="D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E62" i="1"/>
  <c r="D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E35" i="1"/>
  <c r="D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E8" i="1"/>
  <c r="D8" i="1"/>
  <c r="C8" i="1"/>
  <c r="F7" i="1"/>
  <c r="E7" i="1"/>
  <c r="D7" i="1"/>
  <c r="C7" i="1"/>
  <c r="D99" i="21"/>
  <c r="D153" i="21"/>
  <c r="F152" i="21"/>
  <c r="E152" i="21"/>
  <c r="D152" i="21"/>
  <c r="C152" i="21"/>
  <c r="F151" i="21"/>
  <c r="E151" i="21"/>
  <c r="D151" i="21"/>
  <c r="C151" i="21"/>
  <c r="F150" i="21"/>
  <c r="E150" i="21"/>
  <c r="D150" i="21"/>
  <c r="C150" i="21"/>
  <c r="F149" i="21"/>
  <c r="E149" i="21"/>
  <c r="D149" i="21"/>
  <c r="C149" i="21"/>
  <c r="F148" i="21"/>
  <c r="E148" i="21"/>
  <c r="D148" i="21"/>
  <c r="C148" i="21"/>
  <c r="F147" i="21"/>
  <c r="E147" i="21"/>
  <c r="D147" i="21"/>
  <c r="C147" i="21"/>
  <c r="F146" i="21"/>
  <c r="E146" i="21"/>
  <c r="D146" i="21"/>
  <c r="C146" i="21"/>
  <c r="F145" i="21"/>
  <c r="E145" i="21"/>
  <c r="D145" i="21"/>
  <c r="C145" i="21"/>
  <c r="F144" i="21"/>
  <c r="E144" i="21"/>
  <c r="D144" i="21"/>
  <c r="C144" i="21"/>
  <c r="F143" i="21"/>
  <c r="E143" i="21"/>
  <c r="D143" i="21"/>
  <c r="C143" i="21"/>
  <c r="F142" i="21"/>
  <c r="E142" i="21"/>
  <c r="D142" i="21"/>
  <c r="C142" i="21"/>
  <c r="F141" i="21"/>
  <c r="E141" i="21"/>
  <c r="D141" i="21"/>
  <c r="C141" i="21"/>
  <c r="F140" i="21"/>
  <c r="E140" i="21"/>
  <c r="D140" i="21"/>
  <c r="C140" i="21"/>
  <c r="F139" i="21"/>
  <c r="E139" i="21"/>
  <c r="D139" i="21"/>
  <c r="C139" i="21"/>
  <c r="F138" i="21"/>
  <c r="E138" i="21"/>
  <c r="D138" i="21"/>
  <c r="C138" i="21"/>
  <c r="F137" i="21"/>
  <c r="E137" i="21"/>
  <c r="D137" i="21"/>
  <c r="C137" i="21"/>
  <c r="F136" i="21"/>
  <c r="E136" i="21"/>
  <c r="D136" i="21"/>
  <c r="C136" i="21"/>
  <c r="F135" i="21"/>
  <c r="E135" i="21"/>
  <c r="D135" i="21"/>
  <c r="C135" i="21"/>
  <c r="F134" i="21"/>
  <c r="E134" i="21"/>
  <c r="D134" i="21"/>
  <c r="C134" i="21"/>
  <c r="F133" i="21"/>
  <c r="E133" i="21"/>
  <c r="D133" i="21"/>
  <c r="C133" i="21"/>
  <c r="D132" i="21"/>
  <c r="F131" i="21"/>
  <c r="E131" i="21"/>
  <c r="D131" i="21"/>
  <c r="C131" i="21"/>
  <c r="F130" i="21"/>
  <c r="E130" i="21"/>
  <c r="D130" i="21"/>
  <c r="C130" i="21"/>
  <c r="F129" i="21"/>
  <c r="E129" i="21"/>
  <c r="D129" i="21"/>
  <c r="C129" i="21"/>
  <c r="F128" i="21"/>
  <c r="E128" i="21"/>
  <c r="D128" i="21"/>
  <c r="C128" i="21"/>
  <c r="F127" i="21"/>
  <c r="E127" i="21"/>
  <c r="D127" i="21"/>
  <c r="C127" i="21"/>
  <c r="F126" i="21"/>
  <c r="E126" i="21"/>
  <c r="D126" i="21"/>
  <c r="C126" i="21"/>
  <c r="F125" i="21"/>
  <c r="E125" i="21"/>
  <c r="D125" i="21"/>
  <c r="C125" i="21"/>
  <c r="F124" i="21"/>
  <c r="E124" i="21"/>
  <c r="D124" i="21"/>
  <c r="C124" i="21"/>
  <c r="F123" i="21"/>
  <c r="E123" i="21"/>
  <c r="D123" i="21"/>
  <c r="C123" i="21"/>
  <c r="F122" i="21"/>
  <c r="E122" i="21"/>
  <c r="D122" i="21"/>
  <c r="C122" i="21"/>
  <c r="F121" i="21"/>
  <c r="E121" i="21"/>
  <c r="D121" i="21"/>
  <c r="C121" i="21"/>
  <c r="F120" i="21"/>
  <c r="E120" i="21"/>
  <c r="D120" i="21"/>
  <c r="C120" i="21"/>
  <c r="F119" i="21"/>
  <c r="E119" i="21"/>
  <c r="D119" i="21"/>
  <c r="C119" i="21"/>
  <c r="F118" i="21"/>
  <c r="E118" i="21"/>
  <c r="D118" i="21"/>
  <c r="C118" i="21"/>
  <c r="F117" i="21"/>
  <c r="E117" i="21"/>
  <c r="D117" i="21"/>
  <c r="C117" i="21"/>
  <c r="E116" i="21"/>
  <c r="D116" i="21"/>
  <c r="C116" i="21"/>
  <c r="C23" i="2" s="1"/>
  <c r="E115" i="21"/>
  <c r="D115" i="21"/>
  <c r="F114" i="21"/>
  <c r="E114" i="21"/>
  <c r="D114" i="21"/>
  <c r="C114" i="21"/>
  <c r="F113" i="21"/>
  <c r="E113" i="21"/>
  <c r="D113" i="21"/>
  <c r="C113" i="21"/>
  <c r="F112" i="21"/>
  <c r="E112" i="21"/>
  <c r="D112" i="21"/>
  <c r="C112" i="21"/>
  <c r="F111" i="21"/>
  <c r="E111" i="21"/>
  <c r="D111" i="21"/>
  <c r="C111" i="21"/>
  <c r="F110" i="21"/>
  <c r="E110" i="21"/>
  <c r="D110" i="21"/>
  <c r="C110" i="21"/>
  <c r="F109" i="21"/>
  <c r="E109" i="21"/>
  <c r="D109" i="21"/>
  <c r="C109" i="21"/>
  <c r="F108" i="21"/>
  <c r="E108" i="21"/>
  <c r="D108" i="21"/>
  <c r="C108" i="21"/>
  <c r="F107" i="21"/>
  <c r="E107" i="21"/>
  <c r="D107" i="21"/>
  <c r="C107" i="21"/>
  <c r="F106" i="21"/>
  <c r="E106" i="21"/>
  <c r="D106" i="21"/>
  <c r="C106" i="21"/>
  <c r="F105" i="21"/>
  <c r="E105" i="21"/>
  <c r="D105" i="21"/>
  <c r="C105" i="21"/>
  <c r="F104" i="21"/>
  <c r="E104" i="21"/>
  <c r="D104" i="21"/>
  <c r="C104" i="21"/>
  <c r="F103" i="21"/>
  <c r="E103" i="21"/>
  <c r="D103" i="21"/>
  <c r="C103" i="21"/>
  <c r="E102" i="21"/>
  <c r="E9" i="2" s="1"/>
  <c r="D102" i="21"/>
  <c r="C102" i="21"/>
  <c r="C9" i="2" s="1"/>
  <c r="E101" i="21"/>
  <c r="E8" i="2" s="1"/>
  <c r="D101" i="21"/>
  <c r="C101" i="21"/>
  <c r="E100" i="21"/>
  <c r="E7" i="2" s="1"/>
  <c r="D100" i="21"/>
  <c r="C100" i="21"/>
  <c r="F10" i="21"/>
  <c r="E10" i="21"/>
  <c r="D10" i="21"/>
  <c r="D91" i="21"/>
  <c r="C91" i="21"/>
  <c r="D90" i="21"/>
  <c r="C90" i="21"/>
  <c r="F89" i="21"/>
  <c r="E89" i="21"/>
  <c r="D89" i="21"/>
  <c r="C89" i="21"/>
  <c r="F88" i="21"/>
  <c r="E88" i="21"/>
  <c r="D88" i="21"/>
  <c r="C88" i="21"/>
  <c r="F87" i="21"/>
  <c r="E87" i="21"/>
  <c r="D87" i="21"/>
  <c r="C87" i="21"/>
  <c r="F86" i="21"/>
  <c r="E86" i="21"/>
  <c r="D86" i="21"/>
  <c r="C86" i="21"/>
  <c r="F85" i="21"/>
  <c r="E85" i="21"/>
  <c r="D85" i="21"/>
  <c r="C85" i="21"/>
  <c r="F84" i="21"/>
  <c r="E84" i="21"/>
  <c r="D84" i="21"/>
  <c r="C84" i="21"/>
  <c r="E83" i="21"/>
  <c r="E79" i="1" s="1"/>
  <c r="D83" i="21"/>
  <c r="C83" i="21"/>
  <c r="F82" i="21"/>
  <c r="E82" i="21"/>
  <c r="D82" i="21"/>
  <c r="C82" i="21"/>
  <c r="F81" i="21"/>
  <c r="E81" i="21"/>
  <c r="D81" i="21"/>
  <c r="C81" i="21"/>
  <c r="F80" i="21"/>
  <c r="E80" i="21"/>
  <c r="D80" i="21"/>
  <c r="C80" i="21"/>
  <c r="D79" i="21"/>
  <c r="C79" i="21"/>
  <c r="F78" i="21"/>
  <c r="E78" i="21"/>
  <c r="D78" i="21"/>
  <c r="C78" i="21"/>
  <c r="E77" i="21"/>
  <c r="E73" i="1" s="1"/>
  <c r="D77" i="21"/>
  <c r="C77" i="21"/>
  <c r="C73" i="1" s="1"/>
  <c r="F76" i="21"/>
  <c r="E76" i="21"/>
  <c r="D76" i="21"/>
  <c r="C76" i="21"/>
  <c r="F75" i="21"/>
  <c r="E75" i="21"/>
  <c r="D75" i="21"/>
  <c r="C75" i="21"/>
  <c r="F74" i="21"/>
  <c r="E74" i="21"/>
  <c r="D74" i="21"/>
  <c r="C74" i="21"/>
  <c r="F73" i="21"/>
  <c r="E73" i="21"/>
  <c r="D73" i="21"/>
  <c r="C73" i="21"/>
  <c r="F72" i="21"/>
  <c r="E72" i="21"/>
  <c r="D72" i="21"/>
  <c r="C72" i="21"/>
  <c r="F71" i="21"/>
  <c r="E71" i="21"/>
  <c r="D71" i="21"/>
  <c r="C71" i="21"/>
  <c r="F70" i="21"/>
  <c r="E70" i="21"/>
  <c r="D70" i="21"/>
  <c r="C70" i="21"/>
  <c r="F69" i="21"/>
  <c r="E69" i="21"/>
  <c r="D69" i="21"/>
  <c r="C69" i="21"/>
  <c r="F68" i="21"/>
  <c r="E68" i="21"/>
  <c r="D68" i="21"/>
  <c r="C68" i="21"/>
  <c r="F67" i="21"/>
  <c r="E67" i="21"/>
  <c r="D67" i="21"/>
  <c r="C67" i="21"/>
  <c r="F66" i="21"/>
  <c r="E66" i="21"/>
  <c r="D66" i="21"/>
  <c r="C66" i="21"/>
  <c r="F65" i="21"/>
  <c r="E65" i="21"/>
  <c r="D65" i="21"/>
  <c r="C65" i="21"/>
  <c r="F64" i="21"/>
  <c r="E64" i="21"/>
  <c r="D64" i="21"/>
  <c r="C64" i="21"/>
  <c r="F63" i="21"/>
  <c r="E63" i="21"/>
  <c r="D63" i="21"/>
  <c r="C63" i="21"/>
  <c r="F62" i="21"/>
  <c r="E62" i="21"/>
  <c r="D62" i="21"/>
  <c r="C62" i="21"/>
  <c r="F61" i="21"/>
  <c r="E61" i="21"/>
  <c r="D61" i="21"/>
  <c r="C61" i="21"/>
  <c r="F60" i="21"/>
  <c r="E60" i="21"/>
  <c r="D60" i="21"/>
  <c r="C60" i="21"/>
  <c r="F59" i="21"/>
  <c r="E59" i="21"/>
  <c r="D59" i="21"/>
  <c r="C59" i="21"/>
  <c r="F58" i="21"/>
  <c r="E58" i="21"/>
  <c r="D58" i="21"/>
  <c r="C58" i="21"/>
  <c r="F57" i="21"/>
  <c r="E57" i="21"/>
  <c r="D57" i="21"/>
  <c r="C57" i="21"/>
  <c r="F56" i="21"/>
  <c r="E56" i="21"/>
  <c r="D56" i="21"/>
  <c r="C56" i="21"/>
  <c r="F55" i="21"/>
  <c r="E55" i="21"/>
  <c r="D55" i="21"/>
  <c r="C55" i="21"/>
  <c r="F54" i="21"/>
  <c r="E54" i="21"/>
  <c r="D54" i="21"/>
  <c r="C54" i="21"/>
  <c r="F53" i="21"/>
  <c r="E53" i="21"/>
  <c r="D53" i="21"/>
  <c r="C53" i="21"/>
  <c r="F52" i="21"/>
  <c r="E52" i="21"/>
  <c r="D52" i="21"/>
  <c r="C52" i="21"/>
  <c r="F51" i="21"/>
  <c r="E51" i="21"/>
  <c r="D51" i="21"/>
  <c r="C51" i="21"/>
  <c r="F50" i="21"/>
  <c r="E50" i="21"/>
  <c r="D50" i="21"/>
  <c r="C50" i="21"/>
  <c r="F49" i="21"/>
  <c r="E49" i="21"/>
  <c r="D49" i="21"/>
  <c r="C49" i="21"/>
  <c r="F48" i="21"/>
  <c r="E48" i="21"/>
  <c r="D48" i="21"/>
  <c r="C48" i="21"/>
  <c r="F47" i="21"/>
  <c r="E47" i="21"/>
  <c r="D47" i="21"/>
  <c r="C47" i="21"/>
  <c r="F46" i="21"/>
  <c r="E46" i="21"/>
  <c r="D46" i="21"/>
  <c r="C46" i="21"/>
  <c r="F45" i="21"/>
  <c r="E45" i="21"/>
  <c r="D45" i="21"/>
  <c r="C45" i="21"/>
  <c r="F44" i="21"/>
  <c r="E44" i="21"/>
  <c r="D44" i="21"/>
  <c r="C44" i="21"/>
  <c r="F43" i="21"/>
  <c r="E43" i="21"/>
  <c r="D43" i="21"/>
  <c r="C43" i="21"/>
  <c r="F42" i="21"/>
  <c r="E42" i="21"/>
  <c r="D42" i="21"/>
  <c r="C42" i="21"/>
  <c r="F41" i="21"/>
  <c r="E41" i="21"/>
  <c r="D41" i="21"/>
  <c r="C41" i="21"/>
  <c r="F40" i="21"/>
  <c r="E40" i="21"/>
  <c r="D40" i="21"/>
  <c r="C40" i="21"/>
  <c r="F39" i="21"/>
  <c r="E39" i="21"/>
  <c r="D39" i="21"/>
  <c r="C39" i="21"/>
  <c r="F38" i="21"/>
  <c r="E38" i="21"/>
  <c r="D38" i="21"/>
  <c r="C38" i="21"/>
  <c r="F37" i="21"/>
  <c r="E37" i="21"/>
  <c r="D37" i="21"/>
  <c r="C37" i="21"/>
  <c r="F36" i="21"/>
  <c r="E36" i="21"/>
  <c r="D36" i="21"/>
  <c r="C36" i="21"/>
  <c r="F35" i="21"/>
  <c r="E35" i="21"/>
  <c r="D35" i="21"/>
  <c r="C35" i="21"/>
  <c r="F34" i="21"/>
  <c r="E34" i="21"/>
  <c r="D34" i="21"/>
  <c r="C34" i="21"/>
  <c r="F33" i="21"/>
  <c r="E33" i="21"/>
  <c r="D33" i="21"/>
  <c r="C33" i="21"/>
  <c r="F32" i="21"/>
  <c r="E32" i="21"/>
  <c r="D32" i="21"/>
  <c r="C32" i="21"/>
  <c r="F31" i="21"/>
  <c r="E31" i="21"/>
  <c r="D31" i="21"/>
  <c r="C31" i="21"/>
  <c r="F30" i="21"/>
  <c r="E30" i="21"/>
  <c r="D30" i="21"/>
  <c r="C30" i="21"/>
  <c r="F29" i="21"/>
  <c r="E29" i="21"/>
  <c r="D29" i="21"/>
  <c r="C29" i="21"/>
  <c r="F28" i="21"/>
  <c r="E28" i="21"/>
  <c r="D28" i="21"/>
  <c r="C28" i="21"/>
  <c r="F27" i="21"/>
  <c r="E27" i="21"/>
  <c r="D27" i="21"/>
  <c r="C27" i="21"/>
  <c r="F26" i="21"/>
  <c r="E26" i="21"/>
  <c r="D26" i="21"/>
  <c r="C26" i="21"/>
  <c r="F25" i="21"/>
  <c r="E25" i="21"/>
  <c r="D25" i="21"/>
  <c r="C25" i="21"/>
  <c r="F24" i="21"/>
  <c r="E24" i="21"/>
  <c r="D24" i="21"/>
  <c r="C24" i="21"/>
  <c r="E23" i="21"/>
  <c r="D23" i="21"/>
  <c r="C23" i="21"/>
  <c r="F22" i="21"/>
  <c r="E22" i="21"/>
  <c r="D22" i="21"/>
  <c r="C22" i="21"/>
  <c r="F21" i="21"/>
  <c r="E21" i="21"/>
  <c r="D21" i="21"/>
  <c r="C21" i="21"/>
  <c r="F20" i="21"/>
  <c r="E20" i="21"/>
  <c r="D20" i="21"/>
  <c r="C20" i="21"/>
  <c r="F19" i="21"/>
  <c r="E19" i="21"/>
  <c r="D19" i="21"/>
  <c r="C19" i="21"/>
  <c r="D18" i="21"/>
  <c r="C18" i="21"/>
  <c r="F17" i="21"/>
  <c r="E17" i="21"/>
  <c r="D17" i="21"/>
  <c r="C17" i="21"/>
  <c r="F16" i="21"/>
  <c r="E16" i="21"/>
  <c r="D16" i="21"/>
  <c r="C16" i="21"/>
  <c r="F15" i="21"/>
  <c r="E15" i="21"/>
  <c r="D15" i="21"/>
  <c r="C15" i="21"/>
  <c r="F14" i="21"/>
  <c r="E14" i="21"/>
  <c r="D14" i="21"/>
  <c r="C14" i="21"/>
  <c r="F13" i="21"/>
  <c r="E13" i="21"/>
  <c r="D13" i="21"/>
  <c r="C13" i="21"/>
  <c r="F12" i="21"/>
  <c r="E12" i="21"/>
  <c r="D12" i="21"/>
  <c r="C12" i="21"/>
  <c r="F11" i="21"/>
  <c r="E11" i="21"/>
  <c r="D11" i="21"/>
  <c r="C11" i="21"/>
  <c r="C10" i="21"/>
  <c r="C116" i="20"/>
  <c r="C100" i="20"/>
  <c r="C133" i="20" s="1"/>
  <c r="C92" i="20"/>
  <c r="C91" i="20"/>
  <c r="C80" i="20"/>
  <c r="F80" i="20" s="1"/>
  <c r="C67" i="20"/>
  <c r="F153" i="20"/>
  <c r="F152" i="20"/>
  <c r="F151" i="20"/>
  <c r="F150" i="20"/>
  <c r="F149" i="20"/>
  <c r="F148" i="20"/>
  <c r="F147" i="20"/>
  <c r="F146" i="20"/>
  <c r="F145" i="20"/>
  <c r="F144" i="20"/>
  <c r="F143" i="20"/>
  <c r="F142" i="20"/>
  <c r="F141" i="20"/>
  <c r="F140" i="20"/>
  <c r="F139" i="20"/>
  <c r="F138" i="20"/>
  <c r="F137" i="20"/>
  <c r="F136" i="20"/>
  <c r="F135" i="20"/>
  <c r="F134" i="20"/>
  <c r="F132" i="20"/>
  <c r="F131" i="20"/>
  <c r="F130" i="20"/>
  <c r="F129" i="20"/>
  <c r="F128" i="20"/>
  <c r="F127" i="20"/>
  <c r="F126" i="20"/>
  <c r="F125" i="20"/>
  <c r="F124" i="20"/>
  <c r="F123" i="20"/>
  <c r="F122" i="20"/>
  <c r="F121" i="20"/>
  <c r="F120" i="20"/>
  <c r="F119" i="20"/>
  <c r="F118" i="20"/>
  <c r="F117" i="20"/>
  <c r="F116" i="20"/>
  <c r="F115" i="20"/>
  <c r="F114" i="20"/>
  <c r="F113" i="20"/>
  <c r="F112" i="20"/>
  <c r="F111" i="20"/>
  <c r="F110" i="20"/>
  <c r="F109" i="20"/>
  <c r="F108" i="20"/>
  <c r="F107" i="20"/>
  <c r="F106" i="20"/>
  <c r="F105" i="20"/>
  <c r="F104" i="20"/>
  <c r="F103" i="20"/>
  <c r="F102" i="20"/>
  <c r="F101" i="20"/>
  <c r="F100" i="20"/>
  <c r="F92" i="20"/>
  <c r="F91" i="20"/>
  <c r="F90" i="20"/>
  <c r="F89" i="20"/>
  <c r="F88" i="20"/>
  <c r="F87" i="20"/>
  <c r="F86" i="20"/>
  <c r="F85" i="20"/>
  <c r="F84" i="20"/>
  <c r="F83" i="20"/>
  <c r="F82" i="20"/>
  <c r="F81" i="20"/>
  <c r="F79" i="20"/>
  <c r="F78" i="20"/>
  <c r="F77" i="20"/>
  <c r="F76" i="20"/>
  <c r="F75" i="20"/>
  <c r="F74" i="20"/>
  <c r="F73" i="20"/>
  <c r="F72" i="20"/>
  <c r="F71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C40" i="20"/>
  <c r="F40" i="20" s="1"/>
  <c r="C114" i="19"/>
  <c r="F114" i="19" s="1"/>
  <c r="C98" i="19"/>
  <c r="C65" i="19"/>
  <c r="C90" i="19" s="1"/>
  <c r="F90" i="19" s="1"/>
  <c r="C89" i="19"/>
  <c r="C78" i="19"/>
  <c r="C38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C114" i="18"/>
  <c r="F114" i="18" s="1"/>
  <c r="C98" i="18"/>
  <c r="F98" i="18" s="1"/>
  <c r="C90" i="18"/>
  <c r="C78" i="18"/>
  <c r="C89" i="18"/>
  <c r="C65" i="18"/>
  <c r="C38" i="18"/>
  <c r="F38" i="18" s="1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6" i="21" s="1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C116" i="17"/>
  <c r="C100" i="17"/>
  <c r="C133" i="17" s="1"/>
  <c r="C91" i="17"/>
  <c r="C90" i="17"/>
  <c r="C79" i="17"/>
  <c r="F79" i="17" s="1"/>
  <c r="C66" i="17"/>
  <c r="F153" i="17"/>
  <c r="F152" i="17"/>
  <c r="F151" i="17"/>
  <c r="F150" i="17"/>
  <c r="F149" i="17"/>
  <c r="F148" i="17"/>
  <c r="F147" i="17"/>
  <c r="F146" i="17"/>
  <c r="F145" i="17"/>
  <c r="F144" i="17"/>
  <c r="F143" i="17"/>
  <c r="F142" i="17"/>
  <c r="F141" i="17"/>
  <c r="F140" i="17"/>
  <c r="F139" i="17"/>
  <c r="F138" i="17"/>
  <c r="F137" i="17"/>
  <c r="F136" i="17"/>
  <c r="F135" i="17"/>
  <c r="F134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C39" i="17"/>
  <c r="C114" i="16"/>
  <c r="C131" i="16" s="1"/>
  <c r="C152" i="16" s="1"/>
  <c r="D98" i="16"/>
  <c r="E98" i="16"/>
  <c r="C98" i="16"/>
  <c r="D90" i="16"/>
  <c r="E90" i="16"/>
  <c r="C90" i="16"/>
  <c r="C65" i="16"/>
  <c r="C78" i="16"/>
  <c r="C89" i="16"/>
  <c r="F82" i="16"/>
  <c r="F90" i="16"/>
  <c r="F89" i="16"/>
  <c r="F88" i="16"/>
  <c r="F87" i="16"/>
  <c r="F86" i="16"/>
  <c r="F85" i="16"/>
  <c r="F84" i="16"/>
  <c r="F83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C38" i="16"/>
  <c r="F38" i="16" s="1"/>
  <c r="F133" i="20" l="1"/>
  <c r="C154" i="20"/>
  <c r="F154" i="20" s="1"/>
  <c r="F155" i="20" s="1"/>
  <c r="C99" i="21"/>
  <c r="C6" i="2" s="1"/>
  <c r="F115" i="21"/>
  <c r="C131" i="19"/>
  <c r="C115" i="21"/>
  <c r="C22" i="2" s="1"/>
  <c r="C131" i="18"/>
  <c r="F133" i="17"/>
  <c r="C154" i="17"/>
  <c r="F154" i="17" s="1"/>
  <c r="F155" i="17" s="1"/>
  <c r="F152" i="16"/>
  <c r="F153" i="16" s="1"/>
  <c r="F151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8" i="16"/>
  <c r="F137" i="16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10" i="16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E25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02" i="21" s="1"/>
  <c r="F9" i="2" s="1"/>
  <c r="E10" i="4" s="1"/>
  <c r="F11" i="15"/>
  <c r="F101" i="21" s="1"/>
  <c r="F8" i="2" s="1"/>
  <c r="E9" i="4" s="1"/>
  <c r="F10" i="15"/>
  <c r="F100" i="21" s="1"/>
  <c r="F7" i="2" s="1"/>
  <c r="E8" i="4" s="1"/>
  <c r="E9" i="15"/>
  <c r="E42" i="15" s="1"/>
  <c r="G65" i="14"/>
  <c r="H65" i="14" s="1"/>
  <c r="G78" i="14"/>
  <c r="G17" i="14"/>
  <c r="H22" i="14"/>
  <c r="F23" i="21" s="1"/>
  <c r="F19" i="1" s="1"/>
  <c r="H88" i="14"/>
  <c r="H87" i="14"/>
  <c r="H86" i="14"/>
  <c r="H85" i="14"/>
  <c r="H84" i="14"/>
  <c r="H83" i="14"/>
  <c r="H82" i="14"/>
  <c r="F83" i="21" s="1"/>
  <c r="F79" i="1" s="1"/>
  <c r="H81" i="14"/>
  <c r="H80" i="14"/>
  <c r="H79" i="14"/>
  <c r="H77" i="14"/>
  <c r="H76" i="14"/>
  <c r="F77" i="21" s="1"/>
  <c r="H74" i="14"/>
  <c r="H73" i="14"/>
  <c r="H72" i="14"/>
  <c r="H71" i="14"/>
  <c r="H70" i="14"/>
  <c r="H69" i="14"/>
  <c r="H68" i="14"/>
  <c r="H67" i="14"/>
  <c r="H66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G38" i="14"/>
  <c r="E155" i="13"/>
  <c r="E144" i="13"/>
  <c r="F144" i="13"/>
  <c r="E49" i="2" s="1"/>
  <c r="D144" i="13"/>
  <c r="G144" i="13" s="1"/>
  <c r="F49" i="2" s="1"/>
  <c r="E101" i="13"/>
  <c r="F101" i="13"/>
  <c r="F134" i="13" s="1"/>
  <c r="E117" i="13"/>
  <c r="E134" i="13"/>
  <c r="E131" i="13"/>
  <c r="G154" i="13"/>
  <c r="G153" i="13"/>
  <c r="G152" i="13"/>
  <c r="G151" i="13"/>
  <c r="G150" i="13"/>
  <c r="G149" i="13"/>
  <c r="F54" i="2" s="1"/>
  <c r="G148" i="13"/>
  <c r="G147" i="13"/>
  <c r="G146" i="13"/>
  <c r="G145" i="13"/>
  <c r="G143" i="13"/>
  <c r="G142" i="13"/>
  <c r="G141" i="13"/>
  <c r="G140" i="13"/>
  <c r="G139" i="13"/>
  <c r="G138" i="13"/>
  <c r="G137" i="13"/>
  <c r="G136" i="13"/>
  <c r="G135" i="13"/>
  <c r="G133" i="13"/>
  <c r="G132" i="13"/>
  <c r="G131" i="13"/>
  <c r="G130" i="13"/>
  <c r="G129" i="13"/>
  <c r="G128" i="13"/>
  <c r="G127" i="13"/>
  <c r="G126" i="13"/>
  <c r="G125" i="13"/>
  <c r="G124" i="13"/>
  <c r="G123" i="13"/>
  <c r="G122" i="13"/>
  <c r="G121" i="13"/>
  <c r="G120" i="13"/>
  <c r="G119" i="13"/>
  <c r="G118" i="13"/>
  <c r="F23" i="2" s="1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D101" i="13"/>
  <c r="D134" i="13" s="1"/>
  <c r="D76" i="13"/>
  <c r="C72" i="1" s="1"/>
  <c r="F39" i="13"/>
  <c r="E39" i="13"/>
  <c r="D39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5" i="13"/>
  <c r="G74" i="13"/>
  <c r="G73" i="13"/>
  <c r="G72" i="13"/>
  <c r="G71" i="13"/>
  <c r="G70" i="13"/>
  <c r="G69" i="13"/>
  <c r="G68" i="13"/>
  <c r="G67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F45" i="1" s="1"/>
  <c r="G48" i="13"/>
  <c r="G47" i="13"/>
  <c r="G46" i="13"/>
  <c r="G45" i="13"/>
  <c r="G44" i="13"/>
  <c r="G43" i="13"/>
  <c r="G42" i="13"/>
  <c r="G41" i="13"/>
  <c r="G40" i="13"/>
  <c r="G38" i="13"/>
  <c r="G37" i="13"/>
  <c r="G36" i="13"/>
  <c r="G35" i="13"/>
  <c r="G34" i="13"/>
  <c r="G33" i="13"/>
  <c r="F32" i="13"/>
  <c r="E32" i="13"/>
  <c r="D32" i="13"/>
  <c r="G32" i="13" s="1"/>
  <c r="D33" i="13"/>
  <c r="G23" i="13"/>
  <c r="G22" i="13"/>
  <c r="G21" i="13"/>
  <c r="G20" i="13"/>
  <c r="G19" i="13"/>
  <c r="F18" i="13"/>
  <c r="E18" i="13"/>
  <c r="E66" i="13" s="1"/>
  <c r="E91" i="13" s="1"/>
  <c r="D18" i="13"/>
  <c r="C152" i="19" l="1"/>
  <c r="F152" i="19" s="1"/>
  <c r="F153" i="19" s="1"/>
  <c r="F131" i="19"/>
  <c r="F131" i="18"/>
  <c r="C152" i="18"/>
  <c r="C132" i="21"/>
  <c r="C39" i="2" s="1"/>
  <c r="F73" i="1"/>
  <c r="H17" i="14"/>
  <c r="F18" i="21" s="1"/>
  <c r="F14" i="1" s="1"/>
  <c r="E18" i="21"/>
  <c r="E14" i="1" s="1"/>
  <c r="G39" i="13"/>
  <c r="F35" i="1" s="1"/>
  <c r="C35" i="1"/>
  <c r="G76" i="13"/>
  <c r="F72" i="1" s="1"/>
  <c r="D90" i="13"/>
  <c r="H78" i="14"/>
  <c r="F79" i="21" s="1"/>
  <c r="F75" i="1" s="1"/>
  <c r="G89" i="14"/>
  <c r="E79" i="21"/>
  <c r="E75" i="1" s="1"/>
  <c r="E20" i="4"/>
  <c r="E30" i="4" s="1"/>
  <c r="E31" i="4" s="1"/>
  <c r="F42" i="15"/>
  <c r="F132" i="21" s="1"/>
  <c r="E132" i="21"/>
  <c r="E39" i="2" s="1"/>
  <c r="E8" i="3" s="1"/>
  <c r="E63" i="15"/>
  <c r="F9" i="15"/>
  <c r="F99" i="21" s="1"/>
  <c r="F6" i="2" s="1"/>
  <c r="E99" i="21"/>
  <c r="E6" i="2" s="1"/>
  <c r="F155" i="13"/>
  <c r="G117" i="13"/>
  <c r="F22" i="2" s="1"/>
  <c r="D22" i="2"/>
  <c r="E156" i="13"/>
  <c r="D61" i="2" s="1"/>
  <c r="D39" i="2"/>
  <c r="D8" i="3" s="1"/>
  <c r="G155" i="13"/>
  <c r="F60" i="2" s="1"/>
  <c r="G18" i="13"/>
  <c r="D155" i="13"/>
  <c r="D156" i="13" s="1"/>
  <c r="G134" i="13"/>
  <c r="G101" i="13"/>
  <c r="F152" i="18" l="1"/>
  <c r="F153" i="18" s="1"/>
  <c r="C153" i="21"/>
  <c r="C61" i="2" s="1"/>
  <c r="F39" i="2"/>
  <c r="C86" i="1"/>
  <c r="C9" i="3" s="1"/>
  <c r="G90" i="13"/>
  <c r="G90" i="14"/>
  <c r="E90" i="21"/>
  <c r="E86" i="1" s="1"/>
  <c r="H89" i="14"/>
  <c r="F90" i="21" s="1"/>
  <c r="E153" i="21"/>
  <c r="F63" i="15"/>
  <c r="G156" i="13"/>
  <c r="F156" i="13"/>
  <c r="E60" i="2"/>
  <c r="E9" i="3" s="1"/>
  <c r="G11" i="13"/>
  <c r="G12" i="13"/>
  <c r="F8" i="1" s="1"/>
  <c r="G13" i="13"/>
  <c r="G14" i="13"/>
  <c r="F10" i="13"/>
  <c r="F66" i="13" s="1"/>
  <c r="F91" i="13" s="1"/>
  <c r="D10" i="13"/>
  <c r="C6" i="1" s="1"/>
  <c r="F61" i="2" l="1"/>
  <c r="F153" i="21"/>
  <c r="F9" i="3"/>
  <c r="F86" i="1"/>
  <c r="E91" i="21"/>
  <c r="E87" i="1" s="1"/>
  <c r="H90" i="14"/>
  <c r="F91" i="21" s="1"/>
  <c r="F154" i="21"/>
  <c r="E61" i="2"/>
  <c r="G10" i="13"/>
  <c r="F6" i="1" s="1"/>
  <c r="D66" i="13"/>
  <c r="C62" i="1" s="1"/>
  <c r="C8" i="3" s="1"/>
  <c r="F8" i="3" s="1"/>
  <c r="B26" i="8"/>
  <c r="G66" i="13" l="1"/>
  <c r="F62" i="1" s="1"/>
  <c r="D91" i="13"/>
  <c r="D14" i="9"/>
  <c r="B14" i="9"/>
  <c r="G91" i="13" l="1"/>
  <c r="C87" i="1"/>
  <c r="B23" i="9"/>
  <c r="C14" i="9"/>
  <c r="G157" i="13" l="1"/>
  <c r="F87" i="1"/>
</calcChain>
</file>

<file path=xl/sharedStrings.xml><?xml version="1.0" encoding="utf-8"?>
<sst xmlns="http://schemas.openxmlformats.org/spreadsheetml/2006/main" count="3155" uniqueCount="625">
  <si>
    <t>B E V É T E L E K</t>
  </si>
  <si>
    <t>Forintban</t>
  </si>
  <si>
    <t>Bevételi jogcím</t>
  </si>
  <si>
    <t>2018. évi eredeti előirányzat</t>
  </si>
  <si>
    <t>Kötelező feladatok</t>
  </si>
  <si>
    <t>Önként vállalt feladatok</t>
  </si>
  <si>
    <t>Államigazgatási feladatok</t>
  </si>
  <si>
    <t>Összesen</t>
  </si>
  <si>
    <t>1.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</si>
  <si>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</si>
  <si>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</si>
  <si>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</si>
  <si>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</si>
  <si>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</si>
  <si>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központosított előirányzatok</t>
  </si>
  <si>
    <t>Helyi önkormányzatok kiegészítő támogatásai</t>
  </si>
  <si>
    <t>2.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</si>
  <si>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</si>
  <si>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</si>
  <si>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</si>
  <si>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Működési célú visszatérítendő támogatások, kölcsönök visszatérülése </t>
  </si>
  <si>
    <t>Működési célú visszatérítendő támogatások, kölcsönök igénybevétele</t>
  </si>
  <si>
    <t xml:space="preserve">Egyéb működési célú támogatások bevételei </t>
  </si>
  <si>
    <t>2.5.-ből EU-s támogatás</t>
  </si>
  <si>
    <t>3.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</si>
  <si>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</si>
  <si>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</si>
  <si>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</si>
  <si>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Felhalmozási célú visszatérítendő támogatások, kölcsönök visszatérülése</t>
  </si>
  <si>
    <t>Felhalmozási célú visszatérítendő támogatások, kölcsönök igénybevétele</t>
  </si>
  <si>
    <t>Egyéb felhalmozási célú támogatások bevételei</t>
  </si>
  <si>
    <t>3.5.-ből EU-s támogatás</t>
  </si>
  <si>
    <t xml:space="preserve">4. </t>
  </si>
  <si>
    <t>Közhatalmi bevételek (4.1.+4.2.+4.3.+4.4.)</t>
  </si>
  <si>
    <t>Helyi adók  (4.1.1.+4.1.2.)</t>
  </si>
  <si>
    <t>- Vagyoni típusú adók</t>
  </si>
  <si>
    <t>- Termékek és szolgáltatások adói</t>
  </si>
  <si>
    <t>Gépjárműadó</t>
  </si>
  <si>
    <t>Egyéb áruhasználati és szolgáltatási adók</t>
  </si>
  <si>
    <t>Egyéb közhatalmi bevételek</t>
  </si>
  <si>
    <t>5.</t>
  </si>
  <si>
    <t>Működési bevételek (5.1.+…+ 5.10.)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</si>
  <si>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</si>
  <si>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</si>
  <si>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</si>
  <si>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</si>
  <si>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</si>
  <si>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</si>
  <si>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</si>
  <si>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</si>
  <si>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</si>
  <si>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</si>
  <si>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6.</t>
  </si>
  <si>
    <t>Felhalmozási bevételek (6.1.+…+6.5.)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</si>
  <si>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</si>
  <si>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</si>
  <si>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</si>
  <si>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</si>
  <si>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</si>
  <si>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 xml:space="preserve">7. </t>
  </si>
  <si>
    <t>Működési célú átvett pénzeszközök (7.1. + … + 7.3.)</t>
  </si>
  <si>
    <t>Működési célú garancia- és kezességvállalásból megtérülések ÁH-n kívülről</t>
  </si>
  <si>
    <t>Működési célú visszatérítendő támogatások kölcsönök visszatér. ÁH-n kívülről</t>
  </si>
  <si>
    <t>Egyéb működési célú átvett pénzeszköz</t>
  </si>
  <si>
    <t>7.3.-ból EU-s támogatás (közvetlen)</t>
  </si>
  <si>
    <t>8.</t>
  </si>
  <si>
    <t>Felhalmozási célú átvett pénzeszközök (8.1.+8.2.+8.3.)</t>
  </si>
  <si>
    <t>Felhalm. célú garancia- és kezességvállalásból megtérülések ÁH-n kívülről</t>
  </si>
  <si>
    <t>Felhalm. célú visszatérítendő támogatások kölcsönök visszatér. ÁH-n kívülről</t>
  </si>
  <si>
    <t>Egyéb felhalmozási célú átvett pénzeszköz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</si>
  <si>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</si>
  <si>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</si>
  <si>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</si>
  <si>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</si>
  <si>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</si>
  <si>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</si>
  <si>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</si>
  <si>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</si>
  <si>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</si>
  <si>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</si>
  <si>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</si>
  <si>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</si>
  <si>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</si>
  <si>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</si>
  <si>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</si>
  <si>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</si>
  <si>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</si>
  <si>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</si>
  <si>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</si>
  <si>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</si>
  <si>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</si>
  <si>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</si>
  <si>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</si>
  <si>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</si>
  <si>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</si>
  <si>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</si>
  <si>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</si>
  <si>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</si>
  <si>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</si>
  <si>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</si>
  <si>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</si>
  <si>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</si>
  <si>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</si>
  <si>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</si>
  <si>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</si>
  <si>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</si>
  <si>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</si>
  <si>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</si>
  <si>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</si>
  <si>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</si>
  <si>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Kiadási jogcím</t>
  </si>
  <si>
    <r>
      <t xml:space="preserve">Működési költségvetés kiadásai </t>
    </r>
    <r>
      <rPr>
        <sz val="8"/>
        <color theme="1"/>
        <rFont val="Times New Roman"/>
        <family val="1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</si>
  <si>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</si>
  <si>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</si>
  <si>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</si>
  <si>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</si>
  <si>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Egyéb működési célú kiadások</t>
  </si>
  <si>
    <t xml:space="preserve"> - az 1.5-ből: - Elvonások és befizetések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</si>
  <si>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</si>
  <si>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</si>
  <si>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</si>
  <si>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</si>
  <si>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</si>
  <si>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</si>
  <si>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</si>
  <si>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</si>
  <si>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</si>
  <si>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Felhalmozási költségvetés kiadásai </t>
    </r>
    <r>
      <rPr>
        <sz val="8"/>
        <color theme="1"/>
        <rFont val="Times New Roman"/>
        <family val="1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</si>
  <si>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</si>
  <si>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</si>
  <si>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</si>
  <si>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</si>
  <si>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</si>
  <si>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</si>
  <si>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 xml:space="preserve">   - Visszatérítendő támogatások, kölcsönök nyújtása ÁH-n belülre</t>
  </si>
  <si>
    <t xml:space="preserve">   - Egyéb felhalmozási célú támogatások ÁH-n belülre</t>
  </si>
  <si>
    <t xml:space="preserve">   - Garancia- és kezességvállalásból kifizetés ÁH-n kívülre</t>
  </si>
  <si>
    <t xml:space="preserve">   - Lakástámogatás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</si>
  <si>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</si>
  <si>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</si>
  <si>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</si>
  <si>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</si>
  <si>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</si>
  <si>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</si>
  <si>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</si>
  <si>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>Hosszú lejáratú hitelek, kölcsönök törlesztése</t>
  </si>
  <si>
    <t>Likviditási célú hitelek, kölcsönök törlesztése pénzügyi vállalkozásnak</t>
  </si>
  <si>
    <t>Rövid lejáratú hitelek, kölcsönök törlesztése</t>
  </si>
  <si>
    <t>Belföldi értékpapírok kiadásai (6.1. + … + 6.4.)</t>
  </si>
  <si>
    <t>Forgatási célú belföldi értékpapírok vásárlása</t>
  </si>
  <si>
    <t>Forgatási célú belföldi értékpapírok beváltása</t>
  </si>
  <si>
    <t>Befektetési célú belföldi értékpapírok vásárlása</t>
  </si>
  <si>
    <t>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</si>
  <si>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</si>
  <si>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</si>
  <si>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</si>
  <si>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</si>
  <si>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Pénzeszközök betétként elhelyezése </t>
  </si>
  <si>
    <t>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</si>
  <si>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</si>
  <si>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</si>
  <si>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</si>
  <si>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</si>
  <si>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</si>
  <si>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</si>
  <si>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</si>
  <si>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</si>
  <si>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</si>
  <si>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</si>
  <si>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</si>
  <si>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I. Működési célú bevételek és kiadások mérlege</t>
  </si>
  <si>
    <t>(Önkormányzati szinten)</t>
  </si>
  <si>
    <t>Bevételek</t>
  </si>
  <si>
    <t>Kiadások</t>
  </si>
  <si>
    <t>Megnevezés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</si>
  <si>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</si>
  <si>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</si>
  <si>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</si>
  <si>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</si>
  <si>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</si>
  <si>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</si>
  <si>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célú átvett pénzeszközök</t>
  </si>
  <si>
    <t>4.-ből EU-s támogatás</t>
  </si>
  <si>
    <t>Tartalékok (működési)</t>
  </si>
  <si>
    <t>11.</t>
  </si>
  <si>
    <t>12.</t>
  </si>
  <si>
    <t>13.</t>
  </si>
  <si>
    <t>Költségvetési bevételek összesen (1.+2.+4.+5.+7.+…+12.)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</si>
  <si>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</si>
  <si>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</si>
  <si>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</si>
  <si>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</si>
  <si>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</si>
  <si>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</si>
  <si>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</si>
  <si>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</si>
  <si>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</si>
  <si>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</si>
  <si>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</si>
  <si>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</si>
  <si>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</si>
  <si>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</si>
  <si>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</si>
  <si>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</si>
  <si>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</si>
  <si>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</si>
  <si>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</si>
  <si>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</si>
  <si>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</si>
  <si>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Betét elhelyezése</t>
  </si>
  <si>
    <t>21.</t>
  </si>
  <si>
    <t xml:space="preserve">   Értékpapírok bevételei</t>
  </si>
  <si>
    <t>Egyéb finanszírozási kiadások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</si>
  <si>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</si>
  <si>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</si>
  <si>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</si>
  <si>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</si>
  <si>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</si>
  <si>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</si>
  <si>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</si>
  <si>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</si>
  <si>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-</t>
  </si>
  <si>
    <t>Költségvetési többlet:</t>
  </si>
  <si>
    <t>25.</t>
  </si>
  <si>
    <t>Tárgyévi  hiány:</t>
  </si>
  <si>
    <t>Tárgyévi  többlet:</t>
  </si>
  <si>
    <t>II. Felhalmozási célú bevételek és kiadások mérlege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</si>
  <si>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</si>
  <si>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</si>
  <si>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</si>
  <si>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</si>
  <si>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</si>
  <si>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</si>
  <si>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</si>
  <si>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</si>
  <si>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Tartalékok (felhalmozási)</t>
  </si>
  <si>
    <t>Tartalékok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</si>
  <si>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</si>
  <si>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</si>
  <si>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</si>
  <si>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</si>
  <si>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</si>
  <si>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</si>
  <si>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</si>
  <si>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</si>
  <si>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</si>
  <si>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</si>
  <si>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</si>
  <si>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</si>
  <si>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</si>
  <si>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</si>
  <si>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</si>
  <si>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</si>
  <si>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</si>
  <si>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 (13.+...+24.)</t>
  </si>
  <si>
    <t>26.</t>
  </si>
  <si>
    <t>BEVÉTEL ÖSSZESEN (12+25)</t>
  </si>
  <si>
    <t>KIADÁSOK ÖSSZESEN (12+25)</t>
  </si>
  <si>
    <t>27.</t>
  </si>
  <si>
    <t>28.</t>
  </si>
  <si>
    <t>Sor-szám</t>
  </si>
  <si>
    <t>Összesen:</t>
  </si>
  <si>
    <t>Beruházási (felhalmozási) kiadások előirányzata célonként</t>
  </si>
  <si>
    <t>Beruházás  megnevezése</t>
  </si>
  <si>
    <t>VEKOP-6.2.2-15-2016-00000 pályázat</t>
  </si>
  <si>
    <t>ÖSSZESEN:</t>
  </si>
  <si>
    <t>Felújítási (felhalmozási) kiadások előirányzata célonként</t>
  </si>
  <si>
    <t>Felújítás  megnevezése</t>
  </si>
  <si>
    <t>EU-s projekt neve, azonosítója:</t>
  </si>
  <si>
    <t>Források</t>
  </si>
  <si>
    <t>Saját erő</t>
  </si>
  <si>
    <t>- saját erőből központi támogatás</t>
  </si>
  <si>
    <t>EU-s forrás</t>
  </si>
  <si>
    <t>Társfinanszírozás</t>
  </si>
  <si>
    <t>Hitel</t>
  </si>
  <si>
    <t>Egyéb forrás</t>
  </si>
  <si>
    <t>Források összesen:</t>
  </si>
  <si>
    <t>Kiadások, költségek</t>
  </si>
  <si>
    <t>2019.</t>
  </si>
  <si>
    <t>Személyi jellegű</t>
  </si>
  <si>
    <t>Beruházások, beszerzések</t>
  </si>
  <si>
    <t>Szolgáltatások igénybe vétele</t>
  </si>
  <si>
    <t>Ssz.</t>
  </si>
  <si>
    <t>Feladat (működési cél)</t>
  </si>
  <si>
    <t>Feladat (felhalmozási cél)</t>
  </si>
  <si>
    <t xml:space="preserve">Pénzeszközátadások előirányzata </t>
  </si>
  <si>
    <t xml:space="preserve"> Forintban</t>
  </si>
  <si>
    <t>Pénzeszközátadás megnevezése</t>
  </si>
  <si>
    <t>Működési célú pénzeszközátadás</t>
  </si>
  <si>
    <t>Felhalmozási célú pénzeszközátadás</t>
  </si>
  <si>
    <t>(4=2+3)</t>
  </si>
  <si>
    <t>Kerepesi Községszolgáltató Nonprofit Kft.</t>
  </si>
  <si>
    <t>Sportfeladatok támogatása</t>
  </si>
  <si>
    <t>Civil szervezetek támogatása</t>
  </si>
  <si>
    <t>Polgárőrség támogatása</t>
  </si>
  <si>
    <t>Rendőrség támogatása</t>
  </si>
  <si>
    <t>Gödöllő-Vác Térségi Vízgazd.Társulás</t>
  </si>
  <si>
    <t>Horváth házaspár életjáradék</t>
  </si>
  <si>
    <t>Helyi közösségi közlekedés támogatása</t>
  </si>
  <si>
    <t>Eredeti</t>
  </si>
  <si>
    <t>(Ft)</t>
  </si>
  <si>
    <t>I.</t>
  </si>
  <si>
    <t>A települési önkormányzatok működésének támogatása</t>
  </si>
  <si>
    <t>a)</t>
  </si>
  <si>
    <t>Önkormányzati hivatal működésének támogatása beszámítás után</t>
  </si>
  <si>
    <t>b)</t>
  </si>
  <si>
    <t>Település-üzemeltetéshez kapcsolódó feladatellátás támogatása  beszámítás után</t>
  </si>
  <si>
    <t>c)</t>
  </si>
  <si>
    <t>Egyéb önkormányzati feladatok támogatása  beszámítás után</t>
  </si>
  <si>
    <t>Nem közművel összegyűjtött háztartási szennyvíz ártalmatlanítása</t>
  </si>
  <si>
    <t>A HELYI ÖNKORMÁNYZATOK MŰKÖDÉSÉNEK ÁLTALÁNOS TÁMOGATÁSA ÖSSZESEN</t>
  </si>
  <si>
    <t>II.</t>
  </si>
  <si>
    <t>Óvodapedagógusok bértámogatása</t>
  </si>
  <si>
    <t xml:space="preserve">2018/2019 tanév </t>
  </si>
  <si>
    <t>a+b+c)</t>
  </si>
  <si>
    <t>Köznevelési intézmények működtetéséhez kapcsolódó támogatás</t>
  </si>
  <si>
    <t>A TELEPÜLÉSI ÖNKORMÁNYZATOK EGYES KÖZNEVELÉSI FELADATAINAK TÁMOGATÁSA ÖSSZESEN</t>
  </si>
  <si>
    <t>III.</t>
  </si>
  <si>
    <t>Települési önkormányzatok szociális feladatinak egyéb támogatása</t>
  </si>
  <si>
    <t xml:space="preserve">Gyermekjóléti központ </t>
  </si>
  <si>
    <t xml:space="preserve">Szociális étkeztetés </t>
  </si>
  <si>
    <t>d)</t>
  </si>
  <si>
    <t xml:space="preserve">Házi segítségnyújtás </t>
  </si>
  <si>
    <t>e)</t>
  </si>
  <si>
    <t xml:space="preserve">Falugondnoki vagy tanyagondnoki szolgáltatás </t>
  </si>
  <si>
    <t>f)</t>
  </si>
  <si>
    <t xml:space="preserve">Időskorúak nappali intézményi ellátása </t>
  </si>
  <si>
    <t>g)</t>
  </si>
  <si>
    <t xml:space="preserve">Fogyatékos és demens személyek nappali intézményi ellátása </t>
  </si>
  <si>
    <t>h)</t>
  </si>
  <si>
    <t xml:space="preserve">Pszichiátriai és szenvedélybetegek nappali intézményi ellátása </t>
  </si>
  <si>
    <t>i)</t>
  </si>
  <si>
    <t xml:space="preserve">Hajléktalanok nappali intézményi ellátása </t>
  </si>
  <si>
    <t>j)</t>
  </si>
  <si>
    <t xml:space="preserve">Gyermekek napközbeni ellátása </t>
  </si>
  <si>
    <t>k)</t>
  </si>
  <si>
    <t xml:space="preserve">Hajléktalanok átmeneti intézményei </t>
  </si>
  <si>
    <t>l)</t>
  </si>
  <si>
    <t xml:space="preserve">Gyermekek átmeneti intézményei </t>
  </si>
  <si>
    <t>m)</t>
  </si>
  <si>
    <t>Kistelepülések szociális feladatainak támogatása</t>
  </si>
  <si>
    <t xml:space="preserve">Egyes szociális és gyermekjóléti feladatok támogatása </t>
  </si>
  <si>
    <t xml:space="preserve">A települési önk.-ok által az idősek átmeneti és tartós, valamint a hajléktalan személyek részére nyújtott tartós szoc. szakosított ell. feladatok támogatása </t>
  </si>
  <si>
    <t xml:space="preserve">A finanszírozás szempontjából elismert dolgozók bértámogatása </t>
  </si>
  <si>
    <t>Gyermekétkeztetés üzemeltetési támogatása</t>
  </si>
  <si>
    <t>Rászoruló gyermekek szünidei étkeztetésének támogatása</t>
  </si>
  <si>
    <t>Gyermekétkeztetés támogatása</t>
  </si>
  <si>
    <t xml:space="preserve">A TELEPÜLÉSI ÖNKORMÁNYZATOK SZOCIÁLIS, GYERMEKJÓLÉTI  ÉS GYERMEKÉTKEZTETÉSI FELADATAINAK TÁMOGATÁSA ÖSSZESEN </t>
  </si>
  <si>
    <t>IV.</t>
  </si>
  <si>
    <t xml:space="preserve">Megyei hatókörű városi múzeumok feladatainak támogatása </t>
  </si>
  <si>
    <t xml:space="preserve">Megyei könyvtárak feladatainak támogatása </t>
  </si>
  <si>
    <t xml:space="preserve">Megyeszékhely megyei jogú városok és Szentendre Város Önkormányzatának közművelődési támogatása </t>
  </si>
  <si>
    <t xml:space="preserve">Települési önkormányzatok nyilvános könyvtári és közművelődési feladatainak támogatása </t>
  </si>
  <si>
    <t xml:space="preserve">Települési önkormányzatok muzeális intézményi feladatainak támogatása </t>
  </si>
  <si>
    <t xml:space="preserve">Budapest Főváros Önkormányzatának múzeumi, könyvtári és közművelődési támogatása </t>
  </si>
  <si>
    <t>Fővárosi kerületi önkormányzatok közművelődési támogatása</t>
  </si>
  <si>
    <t xml:space="preserve">Megyei könyvtár kistelepülési könyvtári célú kiegészítő támogatása </t>
  </si>
  <si>
    <t xml:space="preserve">Könyvtári, közművelődési és múzeumi feladatok támogatása összesen </t>
  </si>
  <si>
    <t xml:space="preserve">Színházművészeti szervezetek támogatása </t>
  </si>
  <si>
    <t>aa)</t>
  </si>
  <si>
    <t xml:space="preserve">A nemzeti minősítésű színházművészeti szervezetek támogatása </t>
  </si>
  <si>
    <t>aaa)</t>
  </si>
  <si>
    <t xml:space="preserve">A nemzeti minősítésű színházművészeti szervezetek művészeti támogatása </t>
  </si>
  <si>
    <t>aab)</t>
  </si>
  <si>
    <t xml:space="preserve">A nemzeti minősítésű színházművészeti szervezetek létesítmény-gazdálkodási célú működési támogatása </t>
  </si>
  <si>
    <t>ab)</t>
  </si>
  <si>
    <t xml:space="preserve">A kiemelt minősítésű színházművészeti szervezetek támogatása </t>
  </si>
  <si>
    <t>aba)</t>
  </si>
  <si>
    <t xml:space="preserve">A kiemelt minősítésű színházművészeti szervezetek művészeti támogatása </t>
  </si>
  <si>
    <t>abb)</t>
  </si>
  <si>
    <t xml:space="preserve">A kiemelt minősítésű színházművészeti szervezetek  létesítmény-gazdálkodási célú működési támogatása </t>
  </si>
  <si>
    <t xml:space="preserve">Táncművészeti szervezetek támogatása </t>
  </si>
  <si>
    <t>ba)</t>
  </si>
  <si>
    <t xml:space="preserve">A nemzeti minősítésű táncművészeti szervezetek művészeti támogatása </t>
  </si>
  <si>
    <t>bb)</t>
  </si>
  <si>
    <t xml:space="preserve">A nemzeti minősítésű táncművészeti szervezetek létesítmény-gazdálkodási célú működési támogatása </t>
  </si>
  <si>
    <t>bc)</t>
  </si>
  <si>
    <t xml:space="preserve">A kiemelt minősítésű táncművészeti szervezetek művészeti támogatása </t>
  </si>
  <si>
    <t>bd)</t>
  </si>
  <si>
    <t xml:space="preserve">A kiemelt minősítésű táncművészeti szervezetek létesítmény-gazdálkodási célú működési támogatása </t>
  </si>
  <si>
    <t xml:space="preserve">Zeneművészeti szervezetek támogatása </t>
  </si>
  <si>
    <t>ca)</t>
  </si>
  <si>
    <t xml:space="preserve">Zenekarok támogatása </t>
  </si>
  <si>
    <t>caa)</t>
  </si>
  <si>
    <t xml:space="preserve">A nemzeti minősítésű zenekarok támogatása </t>
  </si>
  <si>
    <t>cab)</t>
  </si>
  <si>
    <t xml:space="preserve">A kiemelt minősítésű zenekarok támogatása </t>
  </si>
  <si>
    <t>cb)</t>
  </si>
  <si>
    <t xml:space="preserve">Énekkarok támogatása </t>
  </si>
  <si>
    <t>cba)</t>
  </si>
  <si>
    <t xml:space="preserve">A nemzeti minősítésű énekkarok támogatása </t>
  </si>
  <si>
    <t>cbb)</t>
  </si>
  <si>
    <t xml:space="preserve">A kiemelt minősítésű énekkarok támogatása </t>
  </si>
  <si>
    <t>A települési önkormányzatok által fenntartott, illetve támogatott előadó-művészeti szervezetek támogatása összesen</t>
  </si>
  <si>
    <t xml:space="preserve"> A TELEPÜLÉSI ÖNKORMÁNYZATOK KULTURÁLIS FELADATAINAK TÁMOGATÁSA ÖSSZESEN </t>
  </si>
  <si>
    <t>Önkormányzat</t>
  </si>
  <si>
    <t>Feladat megnevezése</t>
  </si>
  <si>
    <t>Összes bevétel, kiadás</t>
  </si>
  <si>
    <t>Száma</t>
  </si>
  <si>
    <t>Előirányzat-csoport, kiemelt előirányzat megnevezése</t>
  </si>
  <si>
    <t xml:space="preserve">Működési célú visszatérítendő támogatások kölcsönök visszatérülése </t>
  </si>
  <si>
    <t>Működési célú visszatérítendő támogatások kölcsönök igénybevétele</t>
  </si>
  <si>
    <t>Felhalmozási célú visszatérítendő támogatások kölcsönök visszatérülése</t>
  </si>
  <si>
    <t>Felhalmozási célú visszatérítendő támogatások kölcsönök igénybevétele</t>
  </si>
  <si>
    <t xml:space="preserve"> 10.</t>
  </si>
  <si>
    <t xml:space="preserve">    Rövid lejáratú  hitelek, kölcsönök felvétele</t>
  </si>
  <si>
    <t>BEVÉTELEK ÖSSZESEN: (9+16)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</si>
  <si>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</si>
  <si>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</si>
  <si>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</si>
  <si>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Forgatási célú külföldi értékpapírok vásárlása</t>
  </si>
  <si>
    <t>Befektetési célú külföldi értékpapírok beváltása</t>
  </si>
  <si>
    <t>Külföldi értékpapírok beváltása</t>
  </si>
  <si>
    <t>Külföldi hitelek, kölcsönök törlesztése</t>
  </si>
  <si>
    <t>Éves engedélyezett létszám előirányzat (fő)</t>
  </si>
  <si>
    <t>Közfoglalkoztatottak létszáma (fő)</t>
  </si>
  <si>
    <t>Kerepesi Polgármesteri Hivatal</t>
  </si>
  <si>
    <t>Éves engedélyezett létszám előirányzat (fő) </t>
  </si>
  <si>
    <t>Közfoglalkoztatottak létszáma (fő) </t>
  </si>
  <si>
    <t>Babaliget Bölcsőde</t>
  </si>
  <si>
    <t>Forrás Művelődési Ház</t>
  </si>
  <si>
    <t>5 fő</t>
  </si>
  <si>
    <t>Napközi-otthonos Óvoda</t>
  </si>
  <si>
    <t>Szabó Magda Városi és Iskolai Könyvtár</t>
  </si>
  <si>
    <t>Szociális Alapszolgáltatási Központ</t>
  </si>
  <si>
    <t>Önkormányzat irányítása alá tartozó költségvetési szervek összesen</t>
  </si>
  <si>
    <t>Elszámolásból származó bevételek</t>
  </si>
  <si>
    <t>Központi, irányítószervi támogatás</t>
  </si>
  <si>
    <t xml:space="preserve"> </t>
  </si>
  <si>
    <t>Központi, irnyítószervi támogatások kiadása</t>
  </si>
  <si>
    <t>Elszámolásból származó bevétel</t>
  </si>
  <si>
    <t>1.2.</t>
  </si>
  <si>
    <t>1.1.</t>
  </si>
  <si>
    <t>1.3.</t>
  </si>
  <si>
    <t>1.4.</t>
  </si>
  <si>
    <t>1.5.</t>
  </si>
  <si>
    <t>1.6.</t>
  </si>
  <si>
    <t>1.7.</t>
  </si>
  <si>
    <t>2.1.</t>
  </si>
  <si>
    <t>2.2.</t>
  </si>
  <si>
    <t>2.3.</t>
  </si>
  <si>
    <t>2.4.</t>
  </si>
  <si>
    <t>2.5.</t>
  </si>
  <si>
    <t>2.6.</t>
  </si>
  <si>
    <t>3.1.</t>
  </si>
  <si>
    <t>3.2.</t>
  </si>
  <si>
    <t>3.3.</t>
  </si>
  <si>
    <t>3.4.</t>
  </si>
  <si>
    <t>3.5.</t>
  </si>
  <si>
    <t>3.6.</t>
  </si>
  <si>
    <t>4.1.</t>
  </si>
  <si>
    <t>4.2.</t>
  </si>
  <si>
    <t>4.3.</t>
  </si>
  <si>
    <t>4.4.</t>
  </si>
  <si>
    <t>Sorszám</t>
  </si>
  <si>
    <t>1.1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</si>
  <si>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</si>
  <si>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</si>
  <si>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</si>
  <si>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</si>
  <si>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</si>
  <si>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</si>
  <si>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</si>
  <si>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</si>
  <si>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</si>
  <si>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</si>
  <si>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</si>
  <si>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</si>
  <si>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</si>
  <si>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</si>
  <si>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</si>
  <si>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</si>
  <si>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</si>
  <si>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</si>
  <si>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</si>
  <si>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</si>
  <si>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</si>
  <si>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</si>
  <si>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</si>
  <si>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</si>
  <si>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</si>
  <si>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</si>
  <si>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</si>
  <si>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</si>
  <si>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</si>
  <si>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</si>
  <si>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</si>
  <si>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</si>
  <si>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</si>
  <si>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6.1</t>
  </si>
  <si>
    <t>6.2</t>
  </si>
  <si>
    <t>6.3</t>
  </si>
  <si>
    <t>6.4</t>
  </si>
  <si>
    <t>6.5</t>
  </si>
  <si>
    <t>7.1</t>
  </si>
  <si>
    <t>7.2</t>
  </si>
  <si>
    <t>7.3</t>
  </si>
  <si>
    <t>7.4</t>
  </si>
  <si>
    <t>8.1</t>
  </si>
  <si>
    <t>8.2</t>
  </si>
  <si>
    <t>8.3</t>
  </si>
  <si>
    <t>8.4</t>
  </si>
  <si>
    <t>101</t>
  </si>
  <si>
    <t>10.2</t>
  </si>
  <si>
    <t>10.3</t>
  </si>
  <si>
    <t>11.1</t>
  </si>
  <si>
    <t>11.2</t>
  </si>
  <si>
    <t>11.3</t>
  </si>
  <si>
    <t>11.4</t>
  </si>
  <si>
    <t>12.1</t>
  </si>
  <si>
    <t>12.2</t>
  </si>
  <si>
    <t>13.1</t>
  </si>
  <si>
    <t>13.2</t>
  </si>
  <si>
    <t>13.3</t>
  </si>
  <si>
    <t>13.4</t>
  </si>
  <si>
    <t>14</t>
  </si>
  <si>
    <t>1.2</t>
  </si>
  <si>
    <t>1.8</t>
  </si>
  <si>
    <t>1.9</t>
  </si>
  <si>
    <t>1.10</t>
  </si>
  <si>
    <t>1.11</t>
  </si>
  <si>
    <t>1.12</t>
  </si>
  <si>
    <t>1.13</t>
  </si>
  <si>
    <t>1.14</t>
  </si>
  <si>
    <t>1.15</t>
  </si>
  <si>
    <t>2.7</t>
  </si>
  <si>
    <t>2.8</t>
  </si>
  <si>
    <t>2.9</t>
  </si>
  <si>
    <t>2.10</t>
  </si>
  <si>
    <t>2.11</t>
  </si>
  <si>
    <t>2.12</t>
  </si>
  <si>
    <t>2.13</t>
  </si>
  <si>
    <t>7.5</t>
  </si>
  <si>
    <r>
      <t xml:space="preserve">Működési költségvetés kiadásai </t>
    </r>
    <r>
      <rPr>
        <sz val="8"/>
        <rFont val="Times New Roman"/>
        <family val="1"/>
        <charset val="238"/>
      </rPr>
      <t>(1.1+…+1.5.)</t>
    </r>
  </si>
  <si>
    <r>
      <t xml:space="preserve">Felhalmozási költségvetés kiadásai </t>
    </r>
    <r>
      <rPr>
        <sz val="8"/>
        <rFont val="Times New Roman"/>
        <family val="1"/>
        <charset val="238"/>
      </rPr>
      <t>(2.1.+2.3.+2.5.)</t>
    </r>
  </si>
  <si>
    <t>10,1</t>
  </si>
  <si>
    <t>Polgármesteri Hivatal/Intézmények</t>
  </si>
  <si>
    <t>Polgármesteri Hivatal/Intézmányek</t>
  </si>
  <si>
    <r>
      <t>Megyei önkormányzatok működésének támogatása</t>
    </r>
    <r>
      <rPr>
        <sz val="8"/>
        <color rgb="FF000000"/>
        <rFont val="Times New Roman"/>
        <family val="1"/>
        <charset val="238"/>
      </rPr>
      <t xml:space="preserve">  </t>
    </r>
  </si>
  <si>
    <r>
      <t>Óvodapedagógusok nevelő munkáját közvetlenül segítők bértámogatása</t>
    </r>
    <r>
      <rPr>
        <i/>
        <sz val="8"/>
        <color rgb="FF000000"/>
        <rFont val="Times New Roman"/>
        <family val="1"/>
        <charset val="238"/>
      </rPr>
      <t xml:space="preserve"> </t>
    </r>
  </si>
  <si>
    <r>
      <t>Óvodapedagógusok, és az óvodapedagógusok nevelő munkáját közvetlenül segítők bértámogatása</t>
    </r>
    <r>
      <rPr>
        <sz val="8"/>
        <color rgb="FF000000"/>
        <rFont val="Times New Roman"/>
        <family val="1"/>
        <charset val="238"/>
      </rPr>
      <t xml:space="preserve"> </t>
    </r>
  </si>
  <si>
    <r>
      <t>Óvodaműködtetési támogatás</t>
    </r>
    <r>
      <rPr>
        <sz val="8"/>
        <color rgb="FF000000"/>
        <rFont val="Times New Roman"/>
        <family val="1"/>
        <charset val="238"/>
      </rPr>
      <t xml:space="preserve"> </t>
    </r>
  </si>
  <si>
    <t>10.1</t>
  </si>
  <si>
    <t xml:space="preserve">Értékesítési és forgalmi adók </t>
  </si>
  <si>
    <t xml:space="preserve">Termékek és szolgáltatások adói (=4.3+…+4.5) </t>
  </si>
  <si>
    <t>Közhatalmi bevételek (4.1.+4.2+4.6)</t>
  </si>
  <si>
    <t>2019. évi eredeti előirányzat</t>
  </si>
  <si>
    <t>2019. évi előirányzat</t>
  </si>
  <si>
    <t>Beruházás</t>
  </si>
  <si>
    <t>Felújítás</t>
  </si>
  <si>
    <t>Lakott külterülettel kapcsolatos feladatok támogatása</t>
  </si>
  <si>
    <t>Üdülőhelyi feladatok támogatása beszámítás után</t>
  </si>
  <si>
    <t>Polgármesteri illetmény támogatása</t>
  </si>
  <si>
    <t>A 2019. évi általános működés és ágazati feladatok támogatásának alakulása jogcímenként</t>
  </si>
  <si>
    <t xml:space="preserve">2019/2020 tanév </t>
  </si>
  <si>
    <t>Óvodapedagógusok bértámogatásának pótlólagos összege  2019/2020 tanév</t>
  </si>
  <si>
    <t xml:space="preserve"> Nemzetiségi pótlék</t>
  </si>
  <si>
    <t>Család- és gyermekjóléti szolgálat</t>
  </si>
  <si>
    <t>a1)</t>
  </si>
  <si>
    <t>a2)</t>
  </si>
  <si>
    <t>A finanszírozás szempontjából elismert szakmai dolgozók bértámogatása: felsőfokú végzettségű kisgyermeknevelők, szaktanácsadók</t>
  </si>
  <si>
    <t>A finanszírozás szempontjából elismert szakmai dolgozók bértámogatása: bölcsődei dajkák, középfokú végzettségű kisgyermeknevelők, szaktanácsadók</t>
  </si>
  <si>
    <t>Bölcsődei üzemeltetési támogatás</t>
  </si>
  <si>
    <t>Bölcsőde, mini bölcsőde támogatása</t>
  </si>
  <si>
    <t>2019. évi előirányzat összesen</t>
  </si>
  <si>
    <t xml:space="preserve">   Bursa Hungarica (ellátottak pénzbeli juttatásai között szerepel 1.850.000)</t>
  </si>
  <si>
    <t>Általános céltartalék</t>
  </si>
  <si>
    <t>Szérűskert 468/11 ls 468/28 hrszú út, csap. Víz, ivóvíz, szennyvíz tervezése</t>
  </si>
  <si>
    <t>9 utca tervezése (Mogyoródi, Berzsenyi, Kiss J. Hegyu. Nap út, Árok út, Gyöngyvirág u. Névtelen u, Szabadság u. járda</t>
  </si>
  <si>
    <t>Előd u. -Wéber E. u. járda tervezése</t>
  </si>
  <si>
    <t>Mártírok útja út, járda csapadékvíz elvezetés és gépkocsi beálló építése</t>
  </si>
  <si>
    <t>Dessewffy utcában út, járda csapadékvíz elvezetése kiépítése</t>
  </si>
  <si>
    <t>Csicsergő Óvoda előtető</t>
  </si>
  <si>
    <t>Egészségügyi központ tervezése</t>
  </si>
  <si>
    <t>Környezetvédelmi felülvizsgáltai tervek készítése 0206/2 és 7 hrsz. Ingatlanok</t>
  </si>
  <si>
    <t>Meseliget óvoda felújítása pályázat</t>
  </si>
  <si>
    <t>Magtártér útépítés</t>
  </si>
  <si>
    <t>Alföldi utca árok kiépítése</t>
  </si>
  <si>
    <t>Zajcsökkentés pályázat</t>
  </si>
  <si>
    <t>Előirányzat-felhasználási terv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</si>
  <si>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</si>
  <si>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</si>
  <si>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</si>
  <si>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</si>
  <si>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</si>
  <si>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</si>
  <si>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</si>
  <si>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</si>
  <si>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</si>
  <si>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</si>
  <si>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</si>
  <si>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</si>
  <si>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Működési célú támogatások ÁH-on belül</t>
  </si>
  <si>
    <t>Felhalmozási célú támogatások ÁH-on belül</t>
  </si>
  <si>
    <t>Működési bevételek</t>
  </si>
  <si>
    <t>Felhalmozási célú átvett pénzeszközök</t>
  </si>
  <si>
    <t>Finanszírozási bevételek</t>
  </si>
  <si>
    <t>Bevételek összesen:</t>
  </si>
  <si>
    <t xml:space="preserve"> Egyéb működési célú kiadások</t>
  </si>
  <si>
    <t>Finanszírozási kiadások</t>
  </si>
  <si>
    <t>Kiadások összesen:</t>
  </si>
  <si>
    <t>Egyenleg</t>
  </si>
  <si>
    <t>2019. évre</t>
  </si>
  <si>
    <t>Magyarország 2019. évi központi költségvetéséről szóló 2018. évi L. törvény 2. számú melleklete alapján a helyi önkormányzatok általános működésének és ágazati feladatainak támogatása</t>
  </si>
  <si>
    <r>
      <t xml:space="preserve">1. melléklet </t>
    </r>
    <r>
      <rPr>
        <i/>
        <sz val="10"/>
        <color rgb="FF000000"/>
        <rFont val="Times New Roman"/>
        <family val="1"/>
        <charset val="238"/>
      </rPr>
      <t>a  7</t>
    </r>
    <r>
      <rPr>
        <i/>
        <sz val="10"/>
        <color theme="1"/>
        <rFont val="Times New Roman"/>
        <family val="1"/>
        <charset val="238"/>
      </rPr>
      <t>/2019. (III.4.) önkormányzati rendelethez</t>
    </r>
  </si>
  <si>
    <r>
      <t xml:space="preserve">2. melléklet </t>
    </r>
    <r>
      <rPr>
        <i/>
        <sz val="8"/>
        <color rgb="FF000000"/>
        <rFont val="Times New Roman"/>
        <family val="1"/>
        <charset val="238"/>
      </rPr>
      <t>a 7</t>
    </r>
    <r>
      <rPr>
        <i/>
        <sz val="8"/>
        <color theme="1"/>
        <rFont val="Times New Roman"/>
        <family val="1"/>
        <charset val="238"/>
      </rPr>
      <t>/2019. (III.4.) önkormányzati rendelethez</t>
    </r>
  </si>
  <si>
    <r>
      <t xml:space="preserve">3. melléklet </t>
    </r>
    <r>
      <rPr>
        <i/>
        <sz val="8"/>
        <color rgb="FF000000"/>
        <rFont val="Times New Roman"/>
        <family val="1"/>
        <charset val="238"/>
      </rPr>
      <t>a 7</t>
    </r>
    <r>
      <rPr>
        <i/>
        <sz val="8"/>
        <color theme="1"/>
        <rFont val="Times New Roman"/>
        <family val="1"/>
        <charset val="238"/>
      </rPr>
      <t>/2019. (III.4.) önkormányzati rendelethez</t>
    </r>
  </si>
  <si>
    <t xml:space="preserve">4.1. melléklet a 7/2019. (III.4.) önkormányzati rendelethez     </t>
  </si>
  <si>
    <t xml:space="preserve">4.2. melléklet a 7/2019. (III.4.) önkormányzati rendelethez     </t>
  </si>
  <si>
    <t>5. melléklet a 7/2019. (III.4.) önkormányzati rendelethez</t>
  </si>
  <si>
    <r>
      <t>6.1. melléklet a 7</t>
    </r>
    <r>
      <rPr>
        <i/>
        <sz val="8"/>
        <color theme="1"/>
        <rFont val="Times New Roman"/>
        <family val="1"/>
        <charset val="238"/>
      </rPr>
      <t>/2019. (III.4.) önkormányzati rendelethez</t>
    </r>
  </si>
  <si>
    <r>
      <t>6.2. melléklet a 7</t>
    </r>
    <r>
      <rPr>
        <i/>
        <sz val="10"/>
        <color theme="1"/>
        <rFont val="Times New Roman"/>
        <family val="1"/>
        <charset val="238"/>
      </rPr>
      <t>/2019. (III.4.) önkormányzati rendelethez</t>
    </r>
  </si>
  <si>
    <r>
      <t>6.3. melléklet a 7/</t>
    </r>
    <r>
      <rPr>
        <i/>
        <sz val="8"/>
        <color theme="1"/>
        <rFont val="Times New Roman"/>
        <family val="1"/>
        <charset val="238"/>
      </rPr>
      <t>2019. (III.4.) önkormányzati rendelethez</t>
    </r>
  </si>
  <si>
    <r>
      <t>6.4. melléklet a 7</t>
    </r>
    <r>
      <rPr>
        <i/>
        <sz val="8"/>
        <color theme="1"/>
        <rFont val="Times New Roman"/>
        <family val="1"/>
        <charset val="238"/>
      </rPr>
      <t>/2019. (III.4.) önkormányzati rendelethez</t>
    </r>
  </si>
  <si>
    <t>7. melléklet a 7/2019. (III.4.) önkormányzati rendelethez</t>
  </si>
  <si>
    <r>
      <t>8. melléklet a 7</t>
    </r>
    <r>
      <rPr>
        <i/>
        <sz val="8"/>
        <color theme="1"/>
        <rFont val="Times New Roman"/>
        <family val="1"/>
        <charset val="238"/>
      </rPr>
      <t>/2019. (III.4.) önkormányzati rendelethez</t>
    </r>
  </si>
  <si>
    <t>9.8. melléklet a 7/2019. (III.4.) önkormányzati rendelethez</t>
  </si>
  <si>
    <r>
      <t xml:space="preserve">9.1. melléklet </t>
    </r>
    <r>
      <rPr>
        <i/>
        <sz val="10"/>
        <color rgb="FF000000"/>
        <rFont val="Times New Roman"/>
        <family val="1"/>
        <charset val="238"/>
      </rPr>
      <t>a 7</t>
    </r>
    <r>
      <rPr>
        <i/>
        <sz val="10"/>
        <color theme="1"/>
        <rFont val="Times New Roman"/>
        <family val="1"/>
        <charset val="238"/>
      </rPr>
      <t>/2019. (III.4.) önkormányzati rendelethez
Módosította a 11/2019.(IV.29.) önkormányzati rendelet 1. § (1), (2) bekezdése, hatályos 2019. április 30-tól. 
Módosította a 14/2019.(VI.28.) önkormányzati rendelet 2. § (1) bekezdése, hatályos 2019. június 29-től.</t>
    </r>
  </si>
  <si>
    <t>9.2. melléklet a 7/2019. (III.4.) önkormányzati rendelethez
Módosította a 11/2019.(IV.29.) önkormányzati rendelet 1. § (3) bekezdése, hatályos 2019. április 30-tól.
Módosította a 14/2019.(VI.28.) önkormányzati rendelet 2. § (2) bekezdése, hatályos 2019. június 29-től.</t>
  </si>
  <si>
    <t>9.2. melléklet a 7/2019. (III.4.) önkormányzati rendelethez
Módosította a 11/2019.(IV.29.) önkormányzati rendelet 1. § (4) bekezdése, hatályos 2019. április 30-tól.
Módosította a 14/2019.(VI.28.) önkormányzati rendelet 2. § (3) bekezdése, hatályos 2019. június 29-től.</t>
  </si>
  <si>
    <r>
      <t xml:space="preserve">9.3. melléklet </t>
    </r>
    <r>
      <rPr>
        <i/>
        <sz val="10"/>
        <color rgb="FF000000"/>
        <rFont val="Times New Roman"/>
        <family val="1"/>
        <charset val="238"/>
      </rPr>
      <t>a 7</t>
    </r>
    <r>
      <rPr>
        <i/>
        <sz val="10"/>
        <color theme="1"/>
        <rFont val="Times New Roman"/>
        <family val="1"/>
        <charset val="238"/>
      </rPr>
      <t>/2019. (III.4.) önkormányzati rendelethez
Módosította a 14/2019.(VI.28.) önkormányzati rendelet 2. § (4) és (5) bekezdése, hatályos 2019. június 29-től.</t>
    </r>
  </si>
  <si>
    <t>9.4. melléklet a 7/2019. (III.4.) önkormányzati rendelethez
Módosította a 14/2019.(VI.28.) önkormányzati rendelet 2. § (6) és (7) bekezdése, hatályos 2019. június 29-től.</t>
  </si>
  <si>
    <t>9.5. melléklet a 7/2019. (III.4.) önkormányzati rendelethez
Módosította a 14/2019.(VI.28.) önkormányzati rendelet 2. § (8) és (9) bekezdése, hatályos 2019. június 29-től.</t>
  </si>
  <si>
    <t>9.6.melléklet a 7/2019. (III.4.) önkormányzati rendelethez
Módosította a 14/2019.(VI.28.) önkormányzati rendelet 2. § (10) és (11) bekezdése, hatályos 2019. június 29-től.</t>
  </si>
  <si>
    <t>9.7. melléklet a 7/2019. (III.4.) önkormányzati rendelethez
Módosította a 14/2019.(VI.28.) önkormányzati rendelet 2. § (12) és (13) bekezdése, hatályos 2019. június 29-től.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</si>
</sst>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37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8"/>
      <color rgb="FFFFFFFF"/>
      <name val="Times New Roman"/>
      <family val="1"/>
      <charset val="238"/>
    </font>
    <font>
      <sz val="8"/>
      <color rgb="FFFFFFFF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8"/>
      <color rgb="FFFF000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i/>
      <sz val="8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i/>
      <sz val="7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34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 wrapText="1" indent="1"/>
    </xf>
    <xf numFmtId="0" fontId="5" fillId="0" borderId="4" xfId="0" applyFont="1" applyBorder="1" applyAlignment="1">
      <alignment horizontal="right" vertical="center" wrapText="1" indent="1"/>
    </xf>
    <xf numFmtId="0" fontId="6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right" vertical="center" wrapText="1" indent="1"/>
    </xf>
    <xf numFmtId="0" fontId="6" fillId="0" borderId="4" xfId="0" applyFont="1" applyBorder="1" applyAlignment="1">
      <alignment horizontal="right" vertical="center" wrapText="1" indent="1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vertical="center" wrapText="1"/>
    </xf>
    <xf numFmtId="3" fontId="10" fillId="0" borderId="4" xfId="0" applyNumberFormat="1" applyFont="1" applyBorder="1" applyAlignment="1">
      <alignment horizontal="right" vertical="center" wrapText="1" indent="1"/>
    </xf>
    <xf numFmtId="0" fontId="10" fillId="0" borderId="4" xfId="0" applyFont="1" applyBorder="1" applyAlignment="1">
      <alignment horizontal="right" vertical="center" wrapText="1" indent="1"/>
    </xf>
    <xf numFmtId="0" fontId="10" fillId="0" borderId="4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2"/>
    </xf>
    <xf numFmtId="3" fontId="6" fillId="0" borderId="4" xfId="0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 indent="1"/>
    </xf>
    <xf numFmtId="0" fontId="10" fillId="0" borderId="4" xfId="0" applyFont="1" applyBorder="1" applyAlignment="1">
      <alignment vertical="center"/>
    </xf>
    <xf numFmtId="0" fontId="13" fillId="0" borderId="4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5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justify" vertical="center" wrapText="1"/>
    </xf>
    <xf numFmtId="0" fontId="16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 indent="1"/>
    </xf>
    <xf numFmtId="0" fontId="1" fillId="0" borderId="4" xfId="0" applyFont="1" applyBorder="1"/>
    <xf numFmtId="0" fontId="18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right" vertical="center" wrapText="1" indent="1"/>
    </xf>
    <xf numFmtId="0" fontId="6" fillId="0" borderId="4" xfId="0" applyFont="1" applyBorder="1" applyAlignment="1">
      <alignment horizontal="right" vertical="center" wrapText="1" indent="1"/>
    </xf>
    <xf numFmtId="3" fontId="5" fillId="0" borderId="4" xfId="0" applyNumberFormat="1" applyFont="1" applyBorder="1" applyAlignment="1">
      <alignment horizontal="right" vertical="center" wrapText="1" indent="1"/>
    </xf>
    <xf numFmtId="0" fontId="5" fillId="0" borderId="4" xfId="0" applyFont="1" applyBorder="1" applyAlignment="1">
      <alignment horizontal="right" vertical="center" wrapText="1" indent="1"/>
    </xf>
    <xf numFmtId="0" fontId="5" fillId="0" borderId="5" xfId="0" applyFont="1" applyBorder="1" applyAlignment="1">
      <alignment horizontal="center" vertical="center" wrapText="1"/>
    </xf>
    <xf numFmtId="3" fontId="0" fillId="0" borderId="0" xfId="0" applyNumberFormat="1"/>
    <xf numFmtId="164" fontId="6" fillId="0" borderId="0" xfId="1" applyNumberFormat="1" applyFont="1"/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64" fontId="0" fillId="0" borderId="0" xfId="1" applyNumberFormat="1" applyFont="1"/>
    <xf numFmtId="0" fontId="6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right" vertical="center"/>
    </xf>
    <xf numFmtId="49" fontId="6" fillId="0" borderId="4" xfId="0" applyNumberFormat="1" applyFont="1" applyBorder="1" applyAlignment="1">
      <alignment horizontal="left" vertical="center" wrapText="1" indent="1"/>
    </xf>
    <xf numFmtId="0" fontId="21" fillId="0" borderId="4" xfId="0" applyFont="1" applyBorder="1" applyAlignment="1">
      <alignment vertical="center" wrapText="1"/>
    </xf>
    <xf numFmtId="3" fontId="22" fillId="0" borderId="4" xfId="0" applyNumberFormat="1" applyFont="1" applyBorder="1" applyAlignment="1">
      <alignment horizontal="right" vertical="center" wrapText="1" indent="1"/>
    </xf>
    <xf numFmtId="0" fontId="21" fillId="0" borderId="5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right" vertical="center" wrapText="1" indent="1"/>
    </xf>
    <xf numFmtId="0" fontId="6" fillId="0" borderId="4" xfId="0" applyFont="1" applyFill="1" applyBorder="1" applyAlignment="1">
      <alignment horizontal="left" vertical="center" wrapText="1"/>
    </xf>
    <xf numFmtId="3" fontId="6" fillId="0" borderId="4" xfId="0" applyNumberFormat="1" applyFont="1" applyFill="1" applyBorder="1" applyAlignment="1">
      <alignment horizontal="right" vertical="center" wrapText="1" indent="1"/>
    </xf>
    <xf numFmtId="0" fontId="6" fillId="0" borderId="4" xfId="0" applyFont="1" applyFill="1" applyBorder="1" applyAlignment="1">
      <alignment horizontal="right" vertical="center" wrapText="1" indent="1"/>
    </xf>
    <xf numFmtId="0" fontId="5" fillId="0" borderId="4" xfId="0" applyFont="1" applyFill="1" applyBorder="1" applyAlignment="1">
      <alignment horizontal="left" vertical="center" wrapText="1"/>
    </xf>
    <xf numFmtId="3" fontId="5" fillId="0" borderId="4" xfId="0" applyNumberFormat="1" applyFont="1" applyFill="1" applyBorder="1" applyAlignment="1">
      <alignment horizontal="right" vertical="center" wrapText="1" indent="1"/>
    </xf>
    <xf numFmtId="0" fontId="5" fillId="0" borderId="4" xfId="0" applyFont="1" applyFill="1" applyBorder="1" applyAlignment="1">
      <alignment horizontal="right" vertical="center" wrapText="1" indent="1"/>
    </xf>
    <xf numFmtId="0" fontId="0" fillId="0" borderId="0" xfId="0" applyFill="1"/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/>
    <xf numFmtId="0" fontId="18" fillId="0" borderId="4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right" vertical="center" wrapText="1" indent="1"/>
    </xf>
    <xf numFmtId="0" fontId="20" fillId="0" borderId="6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0" fontId="18" fillId="0" borderId="0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3" fontId="5" fillId="0" borderId="8" xfId="0" applyNumberFormat="1" applyFont="1" applyFill="1" applyBorder="1" applyAlignment="1">
      <alignment vertical="center" wrapText="1"/>
    </xf>
    <xf numFmtId="49" fontId="5" fillId="0" borderId="9" xfId="0" applyNumberFormat="1" applyFont="1" applyFill="1" applyBorder="1" applyAlignment="1">
      <alignment vertical="center" wrapText="1"/>
    </xf>
    <xf numFmtId="49" fontId="5" fillId="0" borderId="10" xfId="0" applyNumberFormat="1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/>
    <xf numFmtId="0" fontId="0" fillId="0" borderId="0" xfId="0" applyFill="1" applyAlignment="1">
      <alignment horizontal="left" wrapText="1"/>
    </xf>
    <xf numFmtId="0" fontId="24" fillId="0" borderId="0" xfId="0" applyFont="1"/>
    <xf numFmtId="0" fontId="25" fillId="0" borderId="4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0" fontId="22" fillId="0" borderId="5" xfId="0" applyFont="1" applyBorder="1" applyAlignment="1">
      <alignment horizontal="right" vertical="center" wrapText="1" indent="1"/>
    </xf>
    <xf numFmtId="0" fontId="22" fillId="0" borderId="4" xfId="0" applyFont="1" applyBorder="1" applyAlignment="1">
      <alignment horizontal="right" vertical="center" wrapText="1" indent="1"/>
    </xf>
    <xf numFmtId="0" fontId="21" fillId="0" borderId="5" xfId="0" applyFont="1" applyBorder="1" applyAlignment="1">
      <alignment horizontal="right" vertical="center" wrapText="1" indent="1"/>
    </xf>
    <xf numFmtId="3" fontId="21" fillId="0" borderId="4" xfId="0" applyNumberFormat="1" applyFont="1" applyBorder="1" applyAlignment="1">
      <alignment horizontal="right" vertical="center" wrapText="1" indent="1"/>
    </xf>
    <xf numFmtId="0" fontId="21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6" fillId="0" borderId="0" xfId="0" applyFont="1"/>
    <xf numFmtId="0" fontId="27" fillId="0" borderId="0" xfId="0" applyFont="1" applyAlignment="1">
      <alignment horizontal="right" vertical="center"/>
    </xf>
    <xf numFmtId="0" fontId="21" fillId="0" borderId="4" xfId="0" applyFont="1" applyBorder="1" applyAlignment="1">
      <alignment vertical="center"/>
    </xf>
    <xf numFmtId="0" fontId="26" fillId="0" borderId="4" xfId="0" applyFont="1" applyBorder="1" applyAlignment="1">
      <alignment vertical="center" wrapText="1"/>
    </xf>
    <xf numFmtId="0" fontId="26" fillId="0" borderId="12" xfId="0" applyFont="1" applyBorder="1" applyAlignment="1">
      <alignment vertical="center"/>
    </xf>
    <xf numFmtId="0" fontId="26" fillId="0" borderId="12" xfId="0" applyFont="1" applyBorder="1"/>
    <xf numFmtId="0" fontId="27" fillId="0" borderId="12" xfId="0" applyFont="1" applyBorder="1" applyAlignment="1">
      <alignment horizontal="right" vertical="center"/>
    </xf>
    <xf numFmtId="0" fontId="24" fillId="0" borderId="0" xfId="0" applyFont="1" applyFill="1"/>
    <xf numFmtId="0" fontId="25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right" vertical="center" wrapText="1" indent="1"/>
    </xf>
    <xf numFmtId="0" fontId="21" fillId="0" borderId="4" xfId="0" applyFont="1" applyFill="1" applyBorder="1" applyAlignment="1">
      <alignment vertical="center" wrapText="1"/>
    </xf>
    <xf numFmtId="3" fontId="22" fillId="0" borderId="4" xfId="0" applyNumberFormat="1" applyFont="1" applyFill="1" applyBorder="1" applyAlignment="1">
      <alignment horizontal="right" vertical="center" wrapText="1" indent="1"/>
    </xf>
    <xf numFmtId="3" fontId="21" fillId="0" borderId="4" xfId="0" applyNumberFormat="1" applyFont="1" applyFill="1" applyBorder="1" applyAlignment="1">
      <alignment horizontal="right" vertical="center" wrapText="1" indent="1"/>
    </xf>
    <xf numFmtId="3" fontId="24" fillId="0" borderId="0" xfId="0" applyNumberFormat="1" applyFont="1" applyFill="1"/>
    <xf numFmtId="0" fontId="26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/>
    </xf>
    <xf numFmtId="0" fontId="26" fillId="0" borderId="0" xfId="0" applyFont="1" applyFill="1"/>
    <xf numFmtId="0" fontId="21" fillId="0" borderId="4" xfId="0" applyFont="1" applyFill="1" applyBorder="1" applyAlignment="1">
      <alignment vertical="center"/>
    </xf>
    <xf numFmtId="0" fontId="26" fillId="0" borderId="4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/>
    </xf>
    <xf numFmtId="164" fontId="24" fillId="0" borderId="0" xfId="0" applyNumberFormat="1" applyFont="1" applyFill="1"/>
    <xf numFmtId="3" fontId="26" fillId="0" borderId="4" xfId="0" applyNumberFormat="1" applyFont="1" applyFill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0" fontId="1" fillId="0" borderId="12" xfId="0" applyFont="1" applyBorder="1"/>
    <xf numFmtId="0" fontId="26" fillId="0" borderId="12" xfId="0" applyFont="1" applyFill="1" applyBorder="1" applyAlignment="1">
      <alignment vertical="center"/>
    </xf>
    <xf numFmtId="0" fontId="26" fillId="0" borderId="12" xfId="0" applyFont="1" applyFill="1" applyBorder="1"/>
    <xf numFmtId="0" fontId="27" fillId="0" borderId="12" xfId="0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 indent="1"/>
    </xf>
    <xf numFmtId="49" fontId="0" fillId="0" borderId="0" xfId="0" applyNumberFormat="1"/>
    <xf numFmtId="49" fontId="5" fillId="0" borderId="4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30" fillId="0" borderId="0" xfId="0" applyFont="1"/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3" fontId="30" fillId="0" borderId="0" xfId="0" applyNumberFormat="1" applyFont="1"/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 textRotation="180" wrapText="1"/>
    </xf>
    <xf numFmtId="0" fontId="16" fillId="0" borderId="4" xfId="0" applyFont="1" applyBorder="1" applyAlignment="1">
      <alignment horizontal="left" vertical="center" wrapText="1" indent="1"/>
    </xf>
    <xf numFmtId="3" fontId="6" fillId="0" borderId="0" xfId="0" applyNumberFormat="1" applyFont="1"/>
    <xf numFmtId="0" fontId="5" fillId="0" borderId="4" xfId="0" applyFont="1" applyBorder="1" applyAlignment="1">
      <alignment horizontal="left" vertical="center" wrapText="1"/>
    </xf>
    <xf numFmtId="3" fontId="0" fillId="0" borderId="0" xfId="0" applyNumberFormat="1" applyFill="1"/>
    <xf numFmtId="164" fontId="0" fillId="0" borderId="0" xfId="1" applyNumberFormat="1" applyFont="1" applyFill="1"/>
    <xf numFmtId="49" fontId="30" fillId="0" borderId="0" xfId="0" applyNumberFormat="1" applyFont="1"/>
    <xf numFmtId="0" fontId="30" fillId="0" borderId="0" xfId="0" applyFont="1" applyAlignment="1">
      <alignment wrapText="1"/>
    </xf>
    <xf numFmtId="0" fontId="31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1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0" borderId="0" xfId="0" applyFont="1" applyAlignment="1">
      <alignment vertical="top"/>
    </xf>
    <xf numFmtId="0" fontId="5" fillId="0" borderId="4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/>
    </xf>
    <xf numFmtId="3" fontId="15" fillId="0" borderId="4" xfId="0" applyNumberFormat="1" applyFont="1" applyBorder="1" applyAlignment="1">
      <alignment horizontal="right" vertical="center"/>
    </xf>
    <xf numFmtId="3" fontId="16" fillId="0" borderId="4" xfId="0" applyNumberFormat="1" applyFont="1" applyBorder="1" applyAlignment="1">
      <alignment horizontal="right" vertical="center"/>
    </xf>
    <xf numFmtId="3" fontId="31" fillId="0" borderId="4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31" fillId="0" borderId="4" xfId="0" applyFont="1" applyBorder="1" applyAlignment="1">
      <alignment horizontal="right" vertical="center"/>
    </xf>
    <xf numFmtId="49" fontId="1" fillId="0" borderId="0" xfId="0" applyNumberFormat="1" applyFont="1" applyAlignment="1">
      <alignment vertical="center"/>
    </xf>
    <xf numFmtId="49" fontId="6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/>
    </xf>
    <xf numFmtId="49" fontId="28" fillId="0" borderId="0" xfId="0" applyNumberFormat="1" applyFont="1" applyAlignment="1">
      <alignment vertical="center"/>
    </xf>
    <xf numFmtId="49" fontId="25" fillId="0" borderId="4" xfId="0" applyNumberFormat="1" applyFont="1" applyBorder="1" applyAlignment="1">
      <alignment horizontal="center" vertical="center" wrapText="1"/>
    </xf>
    <xf numFmtId="49" fontId="26" fillId="0" borderId="4" xfId="0" applyNumberFormat="1" applyFont="1" applyBorder="1" applyAlignment="1">
      <alignment vertical="center"/>
    </xf>
    <xf numFmtId="49" fontId="22" fillId="0" borderId="4" xfId="0" applyNumberFormat="1" applyFont="1" applyBorder="1" applyAlignment="1">
      <alignment horizontal="center"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49" fontId="26" fillId="0" borderId="0" xfId="0" applyNumberFormat="1" applyFont="1" applyAlignment="1">
      <alignment vertical="center" wrapText="1"/>
    </xf>
    <xf numFmtId="49" fontId="21" fillId="0" borderId="0" xfId="0" applyNumberFormat="1" applyFont="1" applyAlignment="1">
      <alignment vertical="center" wrapText="1"/>
    </xf>
    <xf numFmtId="49" fontId="26" fillId="0" borderId="0" xfId="0" applyNumberFormat="1" applyFont="1" applyAlignment="1">
      <alignment vertical="center"/>
    </xf>
    <xf numFmtId="49" fontId="26" fillId="0" borderId="4" xfId="0" applyNumberFormat="1" applyFont="1" applyBorder="1" applyAlignment="1">
      <alignment vertical="center" wrapText="1"/>
    </xf>
    <xf numFmtId="49" fontId="24" fillId="0" borderId="0" xfId="0" applyNumberFormat="1" applyFont="1"/>
    <xf numFmtId="164" fontId="0" fillId="0" borderId="0" xfId="0" applyNumberFormat="1" applyFill="1"/>
    <xf numFmtId="164" fontId="6" fillId="0" borderId="0" xfId="0" applyNumberFormat="1" applyFon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justify" vertical="center" wrapText="1"/>
    </xf>
    <xf numFmtId="3" fontId="1" fillId="0" borderId="0" xfId="0" applyNumberFormat="1" applyFont="1" applyAlignment="1">
      <alignment vertical="center" wrapText="1"/>
    </xf>
    <xf numFmtId="3" fontId="26" fillId="0" borderId="4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0" fontId="33" fillId="0" borderId="4" xfId="0" applyFont="1" applyBorder="1" applyAlignment="1">
      <alignment horizontal="left" vertical="center" wrapText="1" indent="1"/>
    </xf>
    <xf numFmtId="3" fontId="33" fillId="0" borderId="4" xfId="0" applyNumberFormat="1" applyFont="1" applyBorder="1" applyAlignment="1">
      <alignment horizontal="right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4" xfId="0" applyFont="1" applyBorder="1" applyAlignment="1">
      <alignment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21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0" fontId="35" fillId="0" borderId="4" xfId="0" applyFont="1" applyBorder="1" applyAlignment="1">
      <alignment horizontal="left" vertical="center" indent="1"/>
    </xf>
    <xf numFmtId="0" fontId="35" fillId="0" borderId="4" xfId="0" applyFont="1" applyBorder="1" applyAlignment="1">
      <alignment horizontal="left" vertical="center" wrapText="1" indent="1"/>
    </xf>
    <xf numFmtId="3" fontId="35" fillId="0" borderId="4" xfId="0" applyNumberFormat="1" applyFont="1" applyBorder="1" applyAlignment="1">
      <alignment horizontal="right" vertical="center"/>
    </xf>
    <xf numFmtId="0" fontId="35" fillId="0" borderId="4" xfId="0" applyFont="1" applyBorder="1" applyAlignment="1">
      <alignment vertical="center"/>
    </xf>
    <xf numFmtId="0" fontId="12" fillId="0" borderId="4" xfId="0" applyFont="1" applyBorder="1" applyAlignment="1">
      <alignment horizontal="left" vertical="center" indent="1"/>
    </xf>
    <xf numFmtId="3" fontId="12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4" fillId="0" borderId="4" xfId="0" applyFont="1" applyBorder="1" applyAlignment="1">
      <alignment horizontal="left" vertical="center" indent="1"/>
    </xf>
    <xf numFmtId="0" fontId="36" fillId="0" borderId="4" xfId="0" applyFont="1" applyBorder="1" applyAlignment="1">
      <alignment horizontal="left" vertical="center" indent="1"/>
    </xf>
    <xf numFmtId="0" fontId="31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3" fillId="0" borderId="4" xfId="0" applyFont="1" applyBorder="1" applyAlignment="1">
      <alignment vertical="center" wrapText="1"/>
    </xf>
    <xf numFmtId="0" fontId="32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49" fontId="21" fillId="0" borderId="4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49" fontId="21" fillId="0" borderId="5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29" fillId="0" borderId="4" xfId="0" applyFont="1" applyBorder="1" applyAlignment="1">
      <alignment vertical="center"/>
    </xf>
    <xf numFmtId="0" fontId="29" fillId="0" borderId="4" xfId="0" applyFont="1" applyBorder="1" applyAlignment="1">
      <alignment horizontal="center" vertical="center" wrapText="1"/>
    </xf>
    <xf numFmtId="49" fontId="22" fillId="0" borderId="4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vertical="center"/>
    </xf>
    <xf numFmtId="0" fontId="29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 wrapText="1"/>
    </xf>
    <xf numFmtId="0" fontId="27" fillId="0" borderId="5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43F7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02"/>
  <sheetViews>
    <sheetView topLeftCell="A55" zoomScaleNormal="100" workbookViewId="0">
      <selection activeCell="E23" sqref="E23"/>
    </sheetView>
  </sheetViews>
  <sheetFormatPr defaultRowHeight="15" x14ac:dyDescent="0.25"/>
  <cols>
    <col min="1" max="1" width="7.85546875" style="156" customWidth="1"/>
    <col min="2" max="2" width="36.7109375" customWidth="1"/>
    <col min="3" max="6" width="12.7109375" customWidth="1"/>
    <col min="7" max="7" width="14.7109375" customWidth="1"/>
    <col min="8" max="8" width="13.5703125" customWidth="1"/>
    <col min="9" max="9" width="17.28515625" style="55" bestFit="1" customWidth="1"/>
  </cols>
  <sheetData>
    <row r="1" spans="1:7" ht="15.75" x14ac:dyDescent="0.25">
      <c r="A1" s="241" t="s">
        <v>0</v>
      </c>
      <c r="B1" s="241"/>
      <c r="C1" s="241"/>
      <c r="D1" s="241"/>
      <c r="E1" s="241"/>
      <c r="F1" s="241"/>
    </row>
    <row r="2" spans="1:7" x14ac:dyDescent="0.25">
      <c r="A2" s="244" t="s">
        <v>604</v>
      </c>
      <c r="B2" s="244"/>
      <c r="C2" s="244"/>
      <c r="D2" s="244"/>
      <c r="E2" s="244"/>
      <c r="F2" s="244"/>
    </row>
    <row r="3" spans="1:7" ht="15" customHeight="1" x14ac:dyDescent="0.25">
      <c r="A3" s="245" t="s">
        <v>260</v>
      </c>
      <c r="B3" s="242" t="s">
        <v>2</v>
      </c>
      <c r="C3" s="243" t="s">
        <v>546</v>
      </c>
      <c r="D3" s="243"/>
      <c r="E3" s="243"/>
      <c r="F3" s="243"/>
    </row>
    <row r="4" spans="1:7" ht="21" x14ac:dyDescent="0.25">
      <c r="A4" s="246"/>
      <c r="B4" s="242"/>
      <c r="C4" s="4" t="s">
        <v>4</v>
      </c>
      <c r="D4" s="4" t="s">
        <v>5</v>
      </c>
      <c r="E4" s="4" t="s">
        <v>6</v>
      </c>
      <c r="F4" s="4" t="s">
        <v>7</v>
      </c>
    </row>
    <row r="5" spans="1:7" x14ac:dyDescent="0.25">
      <c r="A5" s="15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</row>
    <row r="6" spans="1:7" ht="21" x14ac:dyDescent="0.25">
      <c r="A6" s="155" t="s">
        <v>8</v>
      </c>
      <c r="B6" s="6" t="s">
        <v>9</v>
      </c>
      <c r="C6" s="7">
        <f>'9.1 melléklet'!D10+'9.8 melléklet'!C10</f>
        <v>484956424</v>
      </c>
      <c r="D6" s="8">
        <f>'9.1 melléklet'!E10+'9.8 melléklet'!D10</f>
        <v>0</v>
      </c>
      <c r="E6" s="7">
        <f>'9.1 melléklet'!F10+'9.8 melléklet'!E10</f>
        <v>122102800</v>
      </c>
      <c r="F6" s="7">
        <f>'9.1 melléklet'!G10+'9.8 melléklet'!F10</f>
        <v>607059224</v>
      </c>
    </row>
    <row r="7" spans="1:7" ht="22.5" x14ac:dyDescent="0.25">
      <c r="A7" s="60" t="s">
        <v>432</v>
      </c>
      <c r="B7" s="9" t="s">
        <v>10</v>
      </c>
      <c r="C7" s="10">
        <f>'9.1 melléklet'!D11+'9.8 melléklet'!C11</f>
        <v>45623892</v>
      </c>
      <c r="D7" s="11">
        <f>'9.1 melléklet'!E11+'9.8 melléklet'!D11</f>
        <v>0</v>
      </c>
      <c r="E7" s="10">
        <f>'9.1 melléklet'!F11+'9.8 melléklet'!E11</f>
        <v>122102800</v>
      </c>
      <c r="F7" s="10">
        <f>'9.1 melléklet'!G11+'9.8 melléklet'!F11</f>
        <v>167726692</v>
      </c>
    </row>
    <row r="8" spans="1:7" ht="22.5" x14ac:dyDescent="0.25">
      <c r="A8" s="60" t="s">
        <v>431</v>
      </c>
      <c r="B8" s="9" t="s">
        <v>11</v>
      </c>
      <c r="C8" s="10">
        <f>'9.1 melléklet'!D12+'9.8 melléklet'!C12</f>
        <v>223395283</v>
      </c>
      <c r="D8" s="11">
        <f>'9.1 melléklet'!E12+'9.8 melléklet'!D12</f>
        <v>0</v>
      </c>
      <c r="E8" s="11">
        <f>'9.1 melléklet'!F12+'9.8 melléklet'!E12</f>
        <v>0</v>
      </c>
      <c r="F8" s="10">
        <f>'9.1 melléklet'!G12+'9.8 melléklet'!F12</f>
        <v>223395283</v>
      </c>
    </row>
    <row r="9" spans="1:7" ht="22.5" x14ac:dyDescent="0.25">
      <c r="A9" s="60" t="s">
        <v>433</v>
      </c>
      <c r="B9" s="9" t="s">
        <v>12</v>
      </c>
      <c r="C9" s="10">
        <f>'9.1 melléklet'!D13+'9.8 melléklet'!C13</f>
        <v>192600919</v>
      </c>
      <c r="D9" s="11">
        <f>'9.1 melléklet'!E13+'9.8 melléklet'!D13</f>
        <v>0</v>
      </c>
      <c r="E9" s="11">
        <f>'9.1 melléklet'!F13+'9.8 melléklet'!E13</f>
        <v>0</v>
      </c>
      <c r="F9" s="10">
        <f>'9.1 melléklet'!G13+'9.8 melléklet'!F13</f>
        <v>192600919</v>
      </c>
    </row>
    <row r="10" spans="1:7" x14ac:dyDescent="0.25">
      <c r="A10" s="60" t="s">
        <v>434</v>
      </c>
      <c r="B10" s="9" t="s">
        <v>13</v>
      </c>
      <c r="C10" s="10">
        <f>'9.1 melléklet'!D14+'9.8 melléklet'!C14</f>
        <v>12672330</v>
      </c>
      <c r="D10" s="11">
        <f>'9.1 melléklet'!E14+'9.8 melléklet'!D14</f>
        <v>0</v>
      </c>
      <c r="E10" s="11">
        <f>'9.1 melléklet'!F14+'9.8 melléklet'!E14</f>
        <v>0</v>
      </c>
      <c r="F10" s="10">
        <f>'9.1 melléklet'!G14+'9.8 melléklet'!F14</f>
        <v>12672330</v>
      </c>
    </row>
    <row r="11" spans="1:7" x14ac:dyDescent="0.25">
      <c r="A11" s="60" t="s">
        <v>435</v>
      </c>
      <c r="B11" s="9" t="s">
        <v>14</v>
      </c>
      <c r="C11" s="11">
        <f>'9.1 melléklet'!D15+'9.8 melléklet'!C15</f>
        <v>0</v>
      </c>
      <c r="D11" s="11">
        <f>'9.1 melléklet'!E15+'9.8 melléklet'!D15</f>
        <v>0</v>
      </c>
      <c r="E11" s="11">
        <f>'9.1 melléklet'!F15+'9.8 melléklet'!E15</f>
        <v>0</v>
      </c>
      <c r="F11" s="11">
        <f>'9.1 melléklet'!G15+'9.8 melléklet'!F15</f>
        <v>0</v>
      </c>
    </row>
    <row r="12" spans="1:7" x14ac:dyDescent="0.25">
      <c r="A12" s="60" t="s">
        <v>436</v>
      </c>
      <c r="B12" s="9" t="s">
        <v>15</v>
      </c>
      <c r="C12" s="11">
        <f>'9.1 melléklet'!D16+'9.8 melléklet'!C16</f>
        <v>10664000</v>
      </c>
      <c r="D12" s="11">
        <f>'9.1 melléklet'!E16+'9.8 melléklet'!D16</f>
        <v>0</v>
      </c>
      <c r="E12" s="11">
        <f>'9.1 melléklet'!F16+'9.8 melléklet'!E16</f>
        <v>0</v>
      </c>
      <c r="F12" s="11">
        <f>'9.1 melléklet'!G16+'9.8 melléklet'!F16</f>
        <v>10664000</v>
      </c>
    </row>
    <row r="13" spans="1:7" x14ac:dyDescent="0.25">
      <c r="A13" s="60" t="s">
        <v>437</v>
      </c>
      <c r="B13" s="61" t="s">
        <v>430</v>
      </c>
      <c r="C13" s="43">
        <f>'9.1 melléklet'!D17+'9.8 melléklet'!C17</f>
        <v>0</v>
      </c>
      <c r="D13" s="43">
        <f>'9.1 melléklet'!E17+'9.8 melléklet'!D17</f>
        <v>0</v>
      </c>
      <c r="E13" s="43">
        <f>'9.1 melléklet'!F17+'9.8 melléklet'!E17</f>
        <v>0</v>
      </c>
      <c r="F13" s="43">
        <f>'9.1 melléklet'!G17+'9.8 melléklet'!F17</f>
        <v>0</v>
      </c>
    </row>
    <row r="14" spans="1:7" ht="21" x14ac:dyDescent="0.25">
      <c r="A14" s="155" t="s">
        <v>16</v>
      </c>
      <c r="B14" s="6" t="s">
        <v>17</v>
      </c>
      <c r="C14" s="7">
        <f>'9.1 melléklet'!D18+'9.8 melléklet'!C18</f>
        <v>28745115</v>
      </c>
      <c r="D14" s="8">
        <f>'9.1 melléklet'!E18+'9.8 melléklet'!D18</f>
        <v>0</v>
      </c>
      <c r="E14" s="7">
        <f>'9.1 melléklet'!F18+'9.8 melléklet'!E18</f>
        <v>2261563</v>
      </c>
      <c r="F14" s="7">
        <f>'9.1 melléklet'!G18+'9.8 melléklet'!F18</f>
        <v>31006678</v>
      </c>
    </row>
    <row r="15" spans="1:7" x14ac:dyDescent="0.25">
      <c r="A15" s="60" t="s">
        <v>438</v>
      </c>
      <c r="B15" s="9" t="s">
        <v>18</v>
      </c>
      <c r="C15" s="11">
        <f>'9.1 melléklet'!D19+'9.8 melléklet'!C19</f>
        <v>0</v>
      </c>
      <c r="D15" s="11">
        <f>'9.1 melléklet'!E19+'9.8 melléklet'!D19</f>
        <v>0</v>
      </c>
      <c r="E15" s="11">
        <f>'9.1 melléklet'!F19+'9.8 melléklet'!E19</f>
        <v>0</v>
      </c>
      <c r="F15" s="11">
        <f>'9.1 melléklet'!G19+'9.8 melléklet'!F19</f>
        <v>0</v>
      </c>
      <c r="G15" s="47" t="s">
        <v>428</v>
      </c>
    </row>
    <row r="16" spans="1:7" ht="22.5" x14ac:dyDescent="0.25">
      <c r="A16" s="60" t="s">
        <v>439</v>
      </c>
      <c r="B16" s="9" t="s">
        <v>19</v>
      </c>
      <c r="C16" s="11">
        <f>'9.1 melléklet'!D20+'9.8 melléklet'!C20</f>
        <v>0</v>
      </c>
      <c r="D16" s="11">
        <f>'9.1 melléklet'!E20+'9.8 melléklet'!D20</f>
        <v>0</v>
      </c>
      <c r="E16" s="11">
        <f>'9.1 melléklet'!F20+'9.8 melléklet'!E20</f>
        <v>0</v>
      </c>
      <c r="F16" s="11">
        <f>'9.1 melléklet'!G20+'9.8 melléklet'!F20</f>
        <v>0</v>
      </c>
    </row>
    <row r="17" spans="1:6" ht="22.5" x14ac:dyDescent="0.25">
      <c r="A17" s="60" t="s">
        <v>440</v>
      </c>
      <c r="B17" s="9" t="s">
        <v>20</v>
      </c>
      <c r="C17" s="11">
        <f>'9.1 melléklet'!D21+'9.8 melléklet'!C21</f>
        <v>0</v>
      </c>
      <c r="D17" s="11">
        <f>'9.1 melléklet'!E21+'9.8 melléklet'!D21</f>
        <v>0</v>
      </c>
      <c r="E17" s="11">
        <f>'9.1 melléklet'!F21+'9.8 melléklet'!E21</f>
        <v>0</v>
      </c>
      <c r="F17" s="11">
        <f>'9.1 melléklet'!G21+'9.8 melléklet'!F21</f>
        <v>0</v>
      </c>
    </row>
    <row r="18" spans="1:6" ht="22.5" x14ac:dyDescent="0.25">
      <c r="A18" s="60" t="s">
        <v>441</v>
      </c>
      <c r="B18" s="9" t="s">
        <v>21</v>
      </c>
      <c r="C18" s="11">
        <f>'9.1 melléklet'!D22+'9.8 melléklet'!C22</f>
        <v>0</v>
      </c>
      <c r="D18" s="11">
        <f>'9.1 melléklet'!E22+'9.8 melléklet'!D22</f>
        <v>0</v>
      </c>
      <c r="E18" s="11">
        <f>'9.1 melléklet'!F22+'9.8 melléklet'!E22</f>
        <v>0</v>
      </c>
      <c r="F18" s="11">
        <f>'9.1 melléklet'!G22+'9.8 melléklet'!F22</f>
        <v>0</v>
      </c>
    </row>
    <row r="19" spans="1:6" x14ac:dyDescent="0.25">
      <c r="A19" s="60" t="s">
        <v>442</v>
      </c>
      <c r="B19" s="9" t="s">
        <v>22</v>
      </c>
      <c r="C19" s="10">
        <f>'9.1 melléklet'!D23+'9.8 melléklet'!C23</f>
        <v>28745115</v>
      </c>
      <c r="D19" s="11">
        <f>'9.1 melléklet'!E23+'9.8 melléklet'!D23</f>
        <v>0</v>
      </c>
      <c r="E19" s="10">
        <f>'9.1 melléklet'!F23+'9.8 melléklet'!E23</f>
        <v>2261563</v>
      </c>
      <c r="F19" s="10">
        <f>'9.1 melléklet'!G23+'9.8 melléklet'!F23</f>
        <v>31006678</v>
      </c>
    </row>
    <row r="20" spans="1:6" x14ac:dyDescent="0.25">
      <c r="A20" s="60" t="s">
        <v>443</v>
      </c>
      <c r="B20" s="9" t="s">
        <v>23</v>
      </c>
      <c r="C20" s="11">
        <f>'9.1 melléklet'!D24+'9.8 melléklet'!C24</f>
        <v>0</v>
      </c>
      <c r="D20" s="11">
        <f>'9.1 melléklet'!E24+'9.8 melléklet'!D24</f>
        <v>0</v>
      </c>
      <c r="E20" s="11">
        <f>'9.1 melléklet'!F24+'9.8 melléklet'!E24</f>
        <v>0</v>
      </c>
      <c r="F20" s="11">
        <f>'9.1 melléklet'!G24+'9.8 melléklet'!F24</f>
        <v>0</v>
      </c>
    </row>
    <row r="21" spans="1:6" ht="21" x14ac:dyDescent="0.25">
      <c r="A21" s="155" t="s">
        <v>24</v>
      </c>
      <c r="B21" s="6" t="s">
        <v>25</v>
      </c>
      <c r="C21" s="8">
        <f>'9.1 melléklet'!D25+'9.8 melléklet'!C25</f>
        <v>0</v>
      </c>
      <c r="D21" s="7">
        <f>'9.1 melléklet'!E25+'9.8 melléklet'!D25</f>
        <v>0</v>
      </c>
      <c r="E21" s="8">
        <f>'9.1 melléklet'!F25+'9.8 melléklet'!E25</f>
        <v>0</v>
      </c>
      <c r="F21" s="7">
        <f>'9.1 melléklet'!G25+'9.8 melléklet'!F25</f>
        <v>0</v>
      </c>
    </row>
    <row r="22" spans="1:6" x14ac:dyDescent="0.25">
      <c r="A22" s="60" t="s">
        <v>444</v>
      </c>
      <c r="B22" s="9" t="s">
        <v>26</v>
      </c>
      <c r="C22" s="11">
        <f>'9.1 melléklet'!D26+'9.8 melléklet'!C26</f>
        <v>0</v>
      </c>
      <c r="D22" s="11">
        <f>'9.1 melléklet'!E26+'9.8 melléklet'!D26</f>
        <v>0</v>
      </c>
      <c r="E22" s="11">
        <f>'9.1 melléklet'!F26+'9.8 melléklet'!E26</f>
        <v>0</v>
      </c>
      <c r="F22" s="11">
        <f>'9.1 melléklet'!G26+'9.8 melléklet'!F26</f>
        <v>0</v>
      </c>
    </row>
    <row r="23" spans="1:6" ht="22.5" x14ac:dyDescent="0.25">
      <c r="A23" s="60" t="s">
        <v>445</v>
      </c>
      <c r="B23" s="9" t="s">
        <v>27</v>
      </c>
      <c r="C23" s="11">
        <f>'9.1 melléklet'!D27+'9.8 melléklet'!C27</f>
        <v>0</v>
      </c>
      <c r="D23" s="11">
        <f>'9.1 melléklet'!E27+'9.8 melléklet'!D27</f>
        <v>0</v>
      </c>
      <c r="E23" s="11">
        <f>'9.1 melléklet'!F27+'9.8 melléklet'!E27</f>
        <v>0</v>
      </c>
      <c r="F23" s="11">
        <f>'9.1 melléklet'!G27+'9.8 melléklet'!F27</f>
        <v>0</v>
      </c>
    </row>
    <row r="24" spans="1:6" ht="22.5" x14ac:dyDescent="0.25">
      <c r="A24" s="60" t="s">
        <v>446</v>
      </c>
      <c r="B24" s="9" t="s">
        <v>28</v>
      </c>
      <c r="C24" s="11">
        <f>'9.1 melléklet'!D28+'9.8 melléklet'!C28</f>
        <v>0</v>
      </c>
      <c r="D24" s="11">
        <f>'9.1 melléklet'!E28+'9.8 melléklet'!D28</f>
        <v>0</v>
      </c>
      <c r="E24" s="11">
        <f>'9.1 melléklet'!F28+'9.8 melléklet'!E28</f>
        <v>0</v>
      </c>
      <c r="F24" s="11">
        <f>'9.1 melléklet'!G28+'9.8 melléklet'!F28</f>
        <v>0</v>
      </c>
    </row>
    <row r="25" spans="1:6" ht="22.5" x14ac:dyDescent="0.25">
      <c r="A25" s="60" t="s">
        <v>447</v>
      </c>
      <c r="B25" s="9" t="s">
        <v>29</v>
      </c>
      <c r="C25" s="11">
        <f>'9.1 melléklet'!D29+'9.8 melléklet'!C29</f>
        <v>0</v>
      </c>
      <c r="D25" s="11">
        <f>'9.1 melléklet'!E29+'9.8 melléklet'!D29</f>
        <v>0</v>
      </c>
      <c r="E25" s="11">
        <f>'9.1 melléklet'!F29+'9.8 melléklet'!E29</f>
        <v>0</v>
      </c>
      <c r="F25" s="11">
        <f>'9.1 melléklet'!G29+'9.8 melléklet'!F29</f>
        <v>0</v>
      </c>
    </row>
    <row r="26" spans="1:6" x14ac:dyDescent="0.25">
      <c r="A26" s="60" t="s">
        <v>448</v>
      </c>
      <c r="B26" s="9" t="s">
        <v>30</v>
      </c>
      <c r="C26" s="11">
        <f>'9.1 melléklet'!D30+'9.8 melléklet'!C30</f>
        <v>0</v>
      </c>
      <c r="D26" s="10">
        <f>'9.1 melléklet'!E30+'9.8 melléklet'!D30</f>
        <v>0</v>
      </c>
      <c r="E26" s="11">
        <f>'9.1 melléklet'!F30+'9.8 melléklet'!E30</f>
        <v>0</v>
      </c>
      <c r="F26" s="10">
        <f>'9.1 melléklet'!G30+'9.8 melléklet'!F30</f>
        <v>0</v>
      </c>
    </row>
    <row r="27" spans="1:6" x14ac:dyDescent="0.25">
      <c r="A27" s="60" t="s">
        <v>449</v>
      </c>
      <c r="B27" s="9" t="s">
        <v>31</v>
      </c>
      <c r="C27" s="11">
        <f>'9.1 melléklet'!D31+'9.8 melléklet'!C31</f>
        <v>0</v>
      </c>
      <c r="D27" s="11">
        <f>'9.1 melléklet'!E31+'9.8 melléklet'!D31</f>
        <v>0</v>
      </c>
      <c r="E27" s="11">
        <f>'9.1 melléklet'!F31+'9.8 melléklet'!E31</f>
        <v>0</v>
      </c>
      <c r="F27" s="11">
        <f>'9.1 melléklet'!G31+'9.8 melléklet'!F31</f>
        <v>0</v>
      </c>
    </row>
    <row r="28" spans="1:6" x14ac:dyDescent="0.25">
      <c r="A28" s="155" t="s">
        <v>32</v>
      </c>
      <c r="B28" s="6" t="s">
        <v>33</v>
      </c>
      <c r="C28" s="7">
        <f>'9.1 melléklet'!D32+'9.8 melléklet'!C32</f>
        <v>450000000</v>
      </c>
      <c r="D28" s="8">
        <f>'9.1 melléklet'!E32+'9.8 melléklet'!D32</f>
        <v>0</v>
      </c>
      <c r="E28" s="8">
        <f>'9.1 melléklet'!F32+'9.8 melléklet'!E32</f>
        <v>0</v>
      </c>
      <c r="F28" s="7">
        <f>'9.1 melléklet'!G32+'9.8 melléklet'!F32</f>
        <v>450000000</v>
      </c>
    </row>
    <row r="29" spans="1:6" x14ac:dyDescent="0.25">
      <c r="A29" s="60" t="s">
        <v>450</v>
      </c>
      <c r="B29" s="9" t="s">
        <v>34</v>
      </c>
      <c r="C29" s="10">
        <f>'9.1 melléklet'!D33+'9.8 melléklet'!C33</f>
        <v>379000000</v>
      </c>
      <c r="D29" s="11">
        <f>'9.1 melléklet'!E33+'9.8 melléklet'!D33</f>
        <v>0</v>
      </c>
      <c r="E29" s="11">
        <f>'9.1 melléklet'!F33+'9.8 melléklet'!E33</f>
        <v>0</v>
      </c>
      <c r="F29" s="10">
        <f>'9.1 melléklet'!G33+'9.8 melléklet'!F33</f>
        <v>379000000</v>
      </c>
    </row>
    <row r="30" spans="1:6" x14ac:dyDescent="0.25">
      <c r="A30" s="60" t="s">
        <v>451</v>
      </c>
      <c r="B30" s="9" t="s">
        <v>35</v>
      </c>
      <c r="C30" s="10">
        <f>'9.1 melléklet'!D34+'9.8 melléklet'!C34</f>
        <v>70000000</v>
      </c>
      <c r="D30" s="11">
        <f>'9.1 melléklet'!E34+'9.8 melléklet'!D34</f>
        <v>0</v>
      </c>
      <c r="E30" s="11">
        <f>'9.1 melléklet'!F34+'9.8 melléklet'!E34</f>
        <v>0</v>
      </c>
      <c r="F30" s="10">
        <f>'9.1 melléklet'!G34+'9.8 melléklet'!F34</f>
        <v>70000000</v>
      </c>
    </row>
    <row r="31" spans="1:6" x14ac:dyDescent="0.25">
      <c r="A31" s="60" t="s">
        <v>452</v>
      </c>
      <c r="B31" s="9" t="s">
        <v>36</v>
      </c>
      <c r="C31" s="10">
        <f>'9.1 melléklet'!D35+'9.8 melléklet'!C35</f>
        <v>320000000</v>
      </c>
      <c r="D31" s="11">
        <f>'9.1 melléklet'!E35+'9.8 melléklet'!D35</f>
        <v>0</v>
      </c>
      <c r="E31" s="11">
        <f>'9.1 melléklet'!F35+'9.8 melléklet'!E35</f>
        <v>0</v>
      </c>
      <c r="F31" s="10">
        <f>'9.1 melléklet'!G35+'9.8 melléklet'!F35</f>
        <v>320000000</v>
      </c>
    </row>
    <row r="32" spans="1:6" x14ac:dyDescent="0.25">
      <c r="A32" s="60" t="s">
        <v>451</v>
      </c>
      <c r="B32" s="9" t="s">
        <v>37</v>
      </c>
      <c r="C32" s="10">
        <f>'9.1 melléklet'!D36+'9.8 melléklet'!C36</f>
        <v>49000000</v>
      </c>
      <c r="D32" s="11">
        <f>'9.1 melléklet'!E36+'9.8 melléklet'!D36</f>
        <v>0</v>
      </c>
      <c r="E32" s="11">
        <f>'9.1 melléklet'!F36+'9.8 melléklet'!E36</f>
        <v>0</v>
      </c>
      <c r="F32" s="10">
        <f>'9.1 melléklet'!G36+'9.8 melléklet'!F36</f>
        <v>49000000</v>
      </c>
    </row>
    <row r="33" spans="1:6" x14ac:dyDescent="0.25">
      <c r="A33" s="60" t="s">
        <v>452</v>
      </c>
      <c r="B33" s="9" t="s">
        <v>38</v>
      </c>
      <c r="C33" s="10">
        <f>'9.1 melléklet'!D37+'9.8 melléklet'!C37</f>
        <v>10000000</v>
      </c>
      <c r="D33" s="11">
        <f>'9.1 melléklet'!E37+'9.8 melléklet'!D37</f>
        <v>0</v>
      </c>
      <c r="E33" s="11">
        <f>'9.1 melléklet'!F37+'9.8 melléklet'!E37</f>
        <v>0</v>
      </c>
      <c r="F33" s="10">
        <f>'9.1 melléklet'!G37+'9.8 melléklet'!F37</f>
        <v>10000000</v>
      </c>
    </row>
    <row r="34" spans="1:6" x14ac:dyDescent="0.25">
      <c r="A34" s="60" t="s">
        <v>453</v>
      </c>
      <c r="B34" s="9" t="s">
        <v>39</v>
      </c>
      <c r="C34" s="10">
        <f>'9.1 melléklet'!D38+'9.8 melléklet'!C38</f>
        <v>1000000</v>
      </c>
      <c r="D34" s="11">
        <f>'9.1 melléklet'!E38+'9.8 melléklet'!D38</f>
        <v>0</v>
      </c>
      <c r="E34" s="11">
        <f>'9.1 melléklet'!F38+'9.8 melléklet'!E38</f>
        <v>0</v>
      </c>
      <c r="F34" s="10">
        <f>'9.1 melléklet'!G38+'9.8 melléklet'!F38</f>
        <v>1000000</v>
      </c>
    </row>
    <row r="35" spans="1:6" x14ac:dyDescent="0.25">
      <c r="A35" s="155" t="s">
        <v>40</v>
      </c>
      <c r="B35" s="6" t="s">
        <v>41</v>
      </c>
      <c r="C35" s="7">
        <f>'9.1 melléklet'!D39+'9.8 melléklet'!C39</f>
        <v>182614328</v>
      </c>
      <c r="D35" s="8">
        <f>'9.1 melléklet'!E39+'9.8 melléklet'!D39</f>
        <v>0</v>
      </c>
      <c r="E35" s="7">
        <f>'9.1 melléklet'!F39+'9.8 melléklet'!E39</f>
        <v>7041147</v>
      </c>
      <c r="F35" s="7">
        <f>'9.1 melléklet'!G39+'9.8 melléklet'!F39</f>
        <v>189655475</v>
      </c>
    </row>
    <row r="36" spans="1:6" x14ac:dyDescent="0.25">
      <c r="A36" s="60" t="s">
        <v>479</v>
      </c>
      <c r="B36" s="9" t="s">
        <v>42</v>
      </c>
      <c r="C36" s="11">
        <f>'9.1 melléklet'!D40+'9.8 melléklet'!C40</f>
        <v>0</v>
      </c>
      <c r="D36" s="11">
        <f>'9.1 melléklet'!E40+'9.8 melléklet'!D40</f>
        <v>0</v>
      </c>
      <c r="E36" s="11">
        <f>'9.1 melléklet'!F40+'9.8 melléklet'!E40</f>
        <v>0</v>
      </c>
      <c r="F36" s="11">
        <f>'9.1 melléklet'!G40+'9.8 melléklet'!F40</f>
        <v>0</v>
      </c>
    </row>
    <row r="37" spans="1:6" x14ac:dyDescent="0.25">
      <c r="A37" s="60" t="s">
        <v>480</v>
      </c>
      <c r="B37" s="9" t="s">
        <v>43</v>
      </c>
      <c r="C37" s="10">
        <f>'9.1 melléklet'!D41+'9.8 melléklet'!C41</f>
        <v>11327000</v>
      </c>
      <c r="D37" s="11">
        <f>'9.1 melléklet'!E41+'9.8 melléklet'!D41</f>
        <v>0</v>
      </c>
      <c r="E37" s="10">
        <f>'9.1 melléklet'!F41+'9.8 melléklet'!E41</f>
        <v>544210</v>
      </c>
      <c r="F37" s="10">
        <f>'9.1 melléklet'!G41+'9.8 melléklet'!F41</f>
        <v>11871210</v>
      </c>
    </row>
    <row r="38" spans="1:6" x14ac:dyDescent="0.25">
      <c r="A38" s="60" t="s">
        <v>481</v>
      </c>
      <c r="B38" s="9" t="s">
        <v>44</v>
      </c>
      <c r="C38" s="10">
        <f>'9.1 melléklet'!D42+'9.8 melléklet'!C42</f>
        <v>14000000</v>
      </c>
      <c r="D38" s="11">
        <f>'9.1 melléklet'!E42+'9.8 melléklet'!D42</f>
        <v>0</v>
      </c>
      <c r="E38" s="10">
        <f>'9.1 melléklet'!F42+'9.8 melléklet'!E42</f>
        <v>5000000</v>
      </c>
      <c r="F38" s="10">
        <f>'9.1 melléklet'!G42+'9.8 melléklet'!F42</f>
        <v>19000000</v>
      </c>
    </row>
    <row r="39" spans="1:6" x14ac:dyDescent="0.25">
      <c r="A39" s="60" t="s">
        <v>482</v>
      </c>
      <c r="B39" s="9" t="s">
        <v>45</v>
      </c>
      <c r="C39" s="10">
        <f>'9.1 melléklet'!D43+'9.8 melléklet'!C43</f>
        <v>54240000</v>
      </c>
      <c r="D39" s="11">
        <f>'9.1 melléklet'!E43+'9.8 melléklet'!D43</f>
        <v>0</v>
      </c>
      <c r="E39" s="11">
        <f>'9.1 melléklet'!F43+'9.8 melléklet'!E43</f>
        <v>0</v>
      </c>
      <c r="F39" s="10">
        <f>'9.1 melléklet'!G43+'9.8 melléklet'!F43</f>
        <v>54240000</v>
      </c>
    </row>
    <row r="40" spans="1:6" x14ac:dyDescent="0.25">
      <c r="A40" s="60" t="s">
        <v>483</v>
      </c>
      <c r="B40" s="9" t="s">
        <v>46</v>
      </c>
      <c r="C40" s="10">
        <f>'9.1 melléklet'!D44+'9.8 melléklet'!C44</f>
        <v>37822567</v>
      </c>
      <c r="D40" s="11">
        <f>'9.1 melléklet'!E44+'9.8 melléklet'!D44</f>
        <v>0</v>
      </c>
      <c r="E40" s="11">
        <f>'9.1 melléklet'!F44+'9.8 melléklet'!E44</f>
        <v>0</v>
      </c>
      <c r="F40" s="10">
        <f>'9.1 melléklet'!G44+'9.8 melléklet'!F44</f>
        <v>37822567</v>
      </c>
    </row>
    <row r="41" spans="1:6" x14ac:dyDescent="0.25">
      <c r="A41" s="60" t="s">
        <v>484</v>
      </c>
      <c r="B41" s="9" t="s">
        <v>47</v>
      </c>
      <c r="C41" s="10">
        <f>'9.1 melléklet'!D45+'9.8 melléklet'!C45</f>
        <v>34686493</v>
      </c>
      <c r="D41" s="11">
        <f>'9.1 melléklet'!E45+'9.8 melléklet'!D45</f>
        <v>0</v>
      </c>
      <c r="E41" s="10">
        <f>'9.1 melléklet'!F45+'9.8 melléklet'!E45</f>
        <v>1496937</v>
      </c>
      <c r="F41" s="10">
        <f>'9.1 melléklet'!G45+'9.8 melléklet'!F45</f>
        <v>36183430</v>
      </c>
    </row>
    <row r="42" spans="1:6" x14ac:dyDescent="0.25">
      <c r="A42" s="60" t="s">
        <v>485</v>
      </c>
      <c r="B42" s="9" t="s">
        <v>48</v>
      </c>
      <c r="C42" s="11">
        <f>'9.1 melléklet'!D46+'9.8 melléklet'!C46</f>
        <v>0</v>
      </c>
      <c r="D42" s="11">
        <f>'9.1 melléklet'!E46+'9.8 melléklet'!D46</f>
        <v>0</v>
      </c>
      <c r="E42" s="11">
        <f>'9.1 melléklet'!F46+'9.8 melléklet'!E46</f>
        <v>0</v>
      </c>
      <c r="F42" s="11">
        <f>'9.1 melléklet'!G46+'9.8 melléklet'!F46</f>
        <v>0</v>
      </c>
    </row>
    <row r="43" spans="1:6" x14ac:dyDescent="0.25">
      <c r="A43" s="60" t="s">
        <v>486</v>
      </c>
      <c r="B43" s="9" t="s">
        <v>49</v>
      </c>
      <c r="C43" s="10">
        <f>'9.1 melléklet'!D47+'9.8 melléklet'!C47</f>
        <v>40000</v>
      </c>
      <c r="D43" s="11">
        <f>'9.1 melléklet'!E47+'9.8 melléklet'!D47</f>
        <v>0</v>
      </c>
      <c r="E43" s="10">
        <f>'9.1 melléklet'!F47+'9.8 melléklet'!E47</f>
        <v>0</v>
      </c>
      <c r="F43" s="10">
        <f>'9.1 melléklet'!G47+'9.8 melléklet'!F47</f>
        <v>40000</v>
      </c>
    </row>
    <row r="44" spans="1:6" x14ac:dyDescent="0.25">
      <c r="A44" s="60" t="s">
        <v>487</v>
      </c>
      <c r="B44" s="9" t="s">
        <v>50</v>
      </c>
      <c r="C44" s="11">
        <f>'9.1 melléklet'!D48+'9.8 melléklet'!C48</f>
        <v>0</v>
      </c>
      <c r="D44" s="11">
        <f>'9.1 melléklet'!E48+'9.8 melléklet'!D48</f>
        <v>0</v>
      </c>
      <c r="E44" s="11">
        <f>'9.1 melléklet'!F48+'9.8 melléklet'!E48</f>
        <v>0</v>
      </c>
      <c r="F44" s="11">
        <f>'9.1 melléklet'!G48+'9.8 melléklet'!F48</f>
        <v>0</v>
      </c>
    </row>
    <row r="45" spans="1:6" x14ac:dyDescent="0.25">
      <c r="A45" s="60" t="s">
        <v>488</v>
      </c>
      <c r="B45" s="9" t="s">
        <v>51</v>
      </c>
      <c r="C45" s="10">
        <f>'9.1 melléklet'!D49+'9.8 melléklet'!C49</f>
        <v>30498268</v>
      </c>
      <c r="D45" s="11">
        <f>'9.1 melléklet'!E49+'9.8 melléklet'!D49</f>
        <v>0</v>
      </c>
      <c r="E45" s="10">
        <f>'9.1 melléklet'!F49+'9.8 melléklet'!E49</f>
        <v>0</v>
      </c>
      <c r="F45" s="10">
        <f>'9.1 melléklet'!G49+'9.8 melléklet'!F49</f>
        <v>30498268</v>
      </c>
    </row>
    <row r="46" spans="1:6" x14ac:dyDescent="0.25">
      <c r="A46" s="155" t="s">
        <v>52</v>
      </c>
      <c r="B46" s="6" t="s">
        <v>53</v>
      </c>
      <c r="C46" s="8">
        <f>'9.1 melléklet'!D50+'9.8 melléklet'!C50</f>
        <v>0</v>
      </c>
      <c r="D46" s="7">
        <f>'9.1 melléklet'!E50+'9.8 melléklet'!D50</f>
        <v>0</v>
      </c>
      <c r="E46" s="8">
        <f>'9.1 melléklet'!F50+'9.8 melléklet'!E50</f>
        <v>0</v>
      </c>
      <c r="F46" s="7">
        <f>'9.1 melléklet'!G50+'9.8 melléklet'!F50</f>
        <v>0</v>
      </c>
    </row>
    <row r="47" spans="1:6" x14ac:dyDescent="0.25">
      <c r="A47" s="60" t="s">
        <v>489</v>
      </c>
      <c r="B47" s="9" t="s">
        <v>54</v>
      </c>
      <c r="C47" s="11">
        <f>'9.1 melléklet'!D51+'9.8 melléklet'!C51</f>
        <v>0</v>
      </c>
      <c r="D47" s="11">
        <f>'9.1 melléklet'!E51+'9.8 melléklet'!D51</f>
        <v>0</v>
      </c>
      <c r="E47" s="11">
        <f>'9.1 melléklet'!F51+'9.8 melléklet'!E51</f>
        <v>0</v>
      </c>
      <c r="F47" s="11">
        <f>'9.1 melléklet'!G51+'9.8 melléklet'!F51</f>
        <v>0</v>
      </c>
    </row>
    <row r="48" spans="1:6" x14ac:dyDescent="0.25">
      <c r="A48" s="60" t="s">
        <v>490</v>
      </c>
      <c r="B48" s="9" t="s">
        <v>55</v>
      </c>
      <c r="C48" s="11">
        <f>'9.1 melléklet'!D52+'9.8 melléklet'!C52</f>
        <v>0</v>
      </c>
      <c r="D48" s="10">
        <f>'9.1 melléklet'!E52+'9.8 melléklet'!D52</f>
        <v>0</v>
      </c>
      <c r="E48" s="11">
        <f>'9.1 melléklet'!F52+'9.8 melléklet'!E52</f>
        <v>0</v>
      </c>
      <c r="F48" s="10">
        <f>'9.1 melléklet'!G52+'9.8 melléklet'!F52</f>
        <v>0</v>
      </c>
    </row>
    <row r="49" spans="1:8" x14ac:dyDescent="0.25">
      <c r="A49" s="60" t="s">
        <v>491</v>
      </c>
      <c r="B49" s="9" t="s">
        <v>56</v>
      </c>
      <c r="C49" s="11">
        <f>'9.1 melléklet'!D53+'9.8 melléklet'!C53</f>
        <v>0</v>
      </c>
      <c r="D49" s="11">
        <f>'9.1 melléklet'!E53+'9.8 melléklet'!D53</f>
        <v>0</v>
      </c>
      <c r="E49" s="11">
        <f>'9.1 melléklet'!F53+'9.8 melléklet'!E53</f>
        <v>0</v>
      </c>
      <c r="F49" s="11">
        <f>'9.1 melléklet'!G53+'9.8 melléklet'!F53</f>
        <v>0</v>
      </c>
    </row>
    <row r="50" spans="1:8" x14ac:dyDescent="0.25">
      <c r="A50" s="60" t="s">
        <v>492</v>
      </c>
      <c r="B50" s="9" t="s">
        <v>57</v>
      </c>
      <c r="C50" s="11">
        <f>'9.1 melléklet'!D54+'9.8 melléklet'!C54</f>
        <v>0</v>
      </c>
      <c r="D50" s="11">
        <f>'9.1 melléklet'!E54+'9.8 melléklet'!D54</f>
        <v>0</v>
      </c>
      <c r="E50" s="11">
        <f>'9.1 melléklet'!F54+'9.8 melléklet'!E54</f>
        <v>0</v>
      </c>
      <c r="F50" s="11">
        <f>'9.1 melléklet'!G54+'9.8 melléklet'!F54</f>
        <v>0</v>
      </c>
    </row>
    <row r="51" spans="1:8" x14ac:dyDescent="0.25">
      <c r="A51" s="60" t="s">
        <v>493</v>
      </c>
      <c r="B51" s="9" t="s">
        <v>58</v>
      </c>
      <c r="C51" s="11">
        <f>'9.1 melléklet'!D55+'9.8 melléklet'!C55</f>
        <v>0</v>
      </c>
      <c r="D51" s="11">
        <f>'9.1 melléklet'!E55+'9.8 melléklet'!D55</f>
        <v>0</v>
      </c>
      <c r="E51" s="11">
        <f>'9.1 melléklet'!F55+'9.8 melléklet'!E55</f>
        <v>0</v>
      </c>
      <c r="F51" s="11">
        <f>'9.1 melléklet'!G55+'9.8 melléklet'!F55</f>
        <v>0</v>
      </c>
    </row>
    <row r="52" spans="1:8" ht="21" x14ac:dyDescent="0.25">
      <c r="A52" s="155" t="s">
        <v>59</v>
      </c>
      <c r="B52" s="6" t="s">
        <v>60</v>
      </c>
      <c r="C52" s="8">
        <f>'9.1 melléklet'!D56+'9.8 melléklet'!C56</f>
        <v>0</v>
      </c>
      <c r="D52" s="8">
        <f>'9.1 melléklet'!E56+'9.8 melléklet'!D56</f>
        <v>0</v>
      </c>
      <c r="E52" s="8">
        <f>'9.1 melléklet'!F56+'9.8 melléklet'!E56</f>
        <v>0</v>
      </c>
      <c r="F52" s="8">
        <f>'9.1 melléklet'!G56+'9.8 melléklet'!F56</f>
        <v>0</v>
      </c>
    </row>
    <row r="53" spans="1:8" ht="22.5" x14ac:dyDescent="0.25">
      <c r="A53" s="60" t="s">
        <v>494</v>
      </c>
      <c r="B53" s="9" t="s">
        <v>61</v>
      </c>
      <c r="C53" s="11">
        <f>'9.1 melléklet'!D57+'9.8 melléklet'!C57</f>
        <v>0</v>
      </c>
      <c r="D53" s="11">
        <f>'9.1 melléklet'!E57+'9.8 melléklet'!D57</f>
        <v>0</v>
      </c>
      <c r="E53" s="11">
        <f>'9.1 melléklet'!F57+'9.8 melléklet'!E57</f>
        <v>0</v>
      </c>
      <c r="F53" s="11">
        <f>'9.1 melléklet'!G57+'9.8 melléklet'!F57</f>
        <v>0</v>
      </c>
    </row>
    <row r="54" spans="1:8" ht="22.5" x14ac:dyDescent="0.25">
      <c r="A54" s="60" t="s">
        <v>495</v>
      </c>
      <c r="B54" s="9" t="s">
        <v>62</v>
      </c>
      <c r="C54" s="11">
        <f>'9.1 melléklet'!D58+'9.8 melléklet'!C58</f>
        <v>0</v>
      </c>
      <c r="D54" s="11">
        <f>'9.1 melléklet'!E58+'9.8 melléklet'!D58</f>
        <v>0</v>
      </c>
      <c r="E54" s="11">
        <f>'9.1 melléklet'!F58+'9.8 melléklet'!E58</f>
        <v>0</v>
      </c>
      <c r="F54" s="11">
        <f>'9.1 melléklet'!G58+'9.8 melléklet'!F58</f>
        <v>0</v>
      </c>
    </row>
    <row r="55" spans="1:8" x14ac:dyDescent="0.25">
      <c r="A55" s="60" t="s">
        <v>496</v>
      </c>
      <c r="B55" s="9" t="s">
        <v>63</v>
      </c>
      <c r="C55" s="11">
        <f>'9.1 melléklet'!D59+'9.8 melléklet'!C59</f>
        <v>0</v>
      </c>
      <c r="D55" s="11">
        <f>'9.1 melléklet'!E59+'9.8 melléklet'!D59</f>
        <v>0</v>
      </c>
      <c r="E55" s="11">
        <f>'9.1 melléklet'!F59+'9.8 melléklet'!E59</f>
        <v>0</v>
      </c>
      <c r="F55" s="11">
        <f>'9.1 melléklet'!G59+'9.8 melléklet'!F59</f>
        <v>0</v>
      </c>
    </row>
    <row r="56" spans="1:8" x14ac:dyDescent="0.25">
      <c r="A56" s="60" t="s">
        <v>497</v>
      </c>
      <c r="B56" s="9" t="s">
        <v>64</v>
      </c>
      <c r="C56" s="11">
        <f>'9.1 melléklet'!D60+'9.8 melléklet'!C60</f>
        <v>0</v>
      </c>
      <c r="D56" s="11">
        <f>'9.1 melléklet'!E60+'9.8 melléklet'!D60</f>
        <v>0</v>
      </c>
      <c r="E56" s="11">
        <f>'9.1 melléklet'!F60+'9.8 melléklet'!E60</f>
        <v>0</v>
      </c>
      <c r="F56" s="11">
        <f>'9.1 melléklet'!G60+'9.8 melléklet'!F60</f>
        <v>0</v>
      </c>
    </row>
    <row r="57" spans="1:8" ht="21" x14ac:dyDescent="0.25">
      <c r="A57" s="155" t="s">
        <v>65</v>
      </c>
      <c r="B57" s="6" t="s">
        <v>66</v>
      </c>
      <c r="C57" s="8">
        <f>'9.1 melléklet'!D61+'9.8 melléklet'!C61</f>
        <v>0</v>
      </c>
      <c r="D57" s="8">
        <f>'9.1 melléklet'!E61+'9.8 melléklet'!D61</f>
        <v>0</v>
      </c>
      <c r="E57" s="8">
        <f>'9.1 melléklet'!F61+'9.8 melléklet'!E61</f>
        <v>0</v>
      </c>
      <c r="F57" s="8">
        <f>'9.1 melléklet'!G61+'9.8 melléklet'!F61</f>
        <v>0</v>
      </c>
    </row>
    <row r="58" spans="1:8" ht="22.5" x14ac:dyDescent="0.25">
      <c r="A58" s="60" t="s">
        <v>498</v>
      </c>
      <c r="B58" s="9" t="s">
        <v>67</v>
      </c>
      <c r="C58" s="11">
        <f>'9.1 melléklet'!D62+'9.8 melléklet'!C62</f>
        <v>0</v>
      </c>
      <c r="D58" s="11">
        <f>'9.1 melléklet'!E62+'9.8 melléklet'!D62</f>
        <v>0</v>
      </c>
      <c r="E58" s="11">
        <f>'9.1 melléklet'!F62+'9.8 melléklet'!E62</f>
        <v>0</v>
      </c>
      <c r="F58" s="11">
        <f>'9.1 melléklet'!G62+'9.8 melléklet'!F62</f>
        <v>0</v>
      </c>
    </row>
    <row r="59" spans="1:8" ht="22.5" x14ac:dyDescent="0.25">
      <c r="A59" s="60" t="s">
        <v>499</v>
      </c>
      <c r="B59" s="9" t="s">
        <v>68</v>
      </c>
      <c r="C59" s="11">
        <f>'9.1 melléklet'!D63+'9.8 melléklet'!C63</f>
        <v>0</v>
      </c>
      <c r="D59" s="11">
        <f>'9.1 melléklet'!E63+'9.8 melléklet'!D63</f>
        <v>0</v>
      </c>
      <c r="E59" s="11">
        <f>'9.1 melléklet'!F63+'9.8 melléklet'!E63</f>
        <v>0</v>
      </c>
      <c r="F59" s="11">
        <f>'9.1 melléklet'!G63+'9.8 melléklet'!F63</f>
        <v>0</v>
      </c>
    </row>
    <row r="60" spans="1:8" x14ac:dyDescent="0.25">
      <c r="A60" s="60" t="s">
        <v>500</v>
      </c>
      <c r="B60" s="9" t="s">
        <v>69</v>
      </c>
      <c r="C60" s="11">
        <f>'9.1 melléklet'!D64+'9.8 melléklet'!C64</f>
        <v>0</v>
      </c>
      <c r="D60" s="11">
        <f>'9.1 melléklet'!E64+'9.8 melléklet'!D64</f>
        <v>0</v>
      </c>
      <c r="E60" s="11">
        <f>'9.1 melléklet'!F64+'9.8 melléklet'!E64</f>
        <v>0</v>
      </c>
      <c r="F60" s="11">
        <f>'9.1 melléklet'!G64+'9.8 melléklet'!F64</f>
        <v>0</v>
      </c>
    </row>
    <row r="61" spans="1:8" x14ac:dyDescent="0.25">
      <c r="A61" s="60" t="s">
        <v>501</v>
      </c>
      <c r="B61" s="9" t="s">
        <v>70</v>
      </c>
      <c r="C61" s="11">
        <f>'9.1 melléklet'!D65+'9.8 melléklet'!C65</f>
        <v>0</v>
      </c>
      <c r="D61" s="11">
        <f>'9.1 melléklet'!E65+'9.8 melléklet'!D65</f>
        <v>0</v>
      </c>
      <c r="E61" s="11">
        <f>'9.1 melléklet'!F65+'9.8 melléklet'!E65</f>
        <v>0</v>
      </c>
      <c r="F61" s="11">
        <f>'9.1 melléklet'!G65+'9.8 melléklet'!F65</f>
        <v>0</v>
      </c>
    </row>
    <row r="62" spans="1:8" ht="21" x14ac:dyDescent="0.25">
      <c r="A62" s="155" t="s">
        <v>71</v>
      </c>
      <c r="B62" s="6" t="s">
        <v>72</v>
      </c>
      <c r="C62" s="7">
        <f>'9.1 melléklet'!D66+'9.8 melléklet'!C66</f>
        <v>1146315867</v>
      </c>
      <c r="D62" s="7">
        <f>'9.1 melléklet'!E66+'9.8 melléklet'!D66</f>
        <v>0</v>
      </c>
      <c r="E62" s="7">
        <f>'9.1 melléklet'!F66+'9.8 melléklet'!E66</f>
        <v>129143947</v>
      </c>
      <c r="F62" s="7">
        <f>'9.1 melléklet'!G66+'9.8 melléklet'!F66</f>
        <v>1275459814</v>
      </c>
      <c r="G62" s="47"/>
      <c r="H62" s="47"/>
    </row>
    <row r="63" spans="1:8" ht="21" x14ac:dyDescent="0.25">
      <c r="A63" s="157" t="s">
        <v>73</v>
      </c>
      <c r="B63" s="6" t="s">
        <v>74</v>
      </c>
      <c r="C63" s="8">
        <f>'9.1 melléklet'!D67+'9.8 melléklet'!C67</f>
        <v>0</v>
      </c>
      <c r="D63" s="8">
        <f>'9.1 melléklet'!E67+'9.8 melléklet'!D67</f>
        <v>0</v>
      </c>
      <c r="E63" s="8">
        <f>'9.1 melléklet'!F67+'9.8 melléklet'!E67</f>
        <v>0</v>
      </c>
      <c r="F63" s="8">
        <f>'9.1 melléklet'!G67+'9.8 melléklet'!F67</f>
        <v>0</v>
      </c>
      <c r="G63" s="55"/>
    </row>
    <row r="64" spans="1:8" x14ac:dyDescent="0.25">
      <c r="A64" s="60" t="s">
        <v>535</v>
      </c>
      <c r="B64" s="9" t="s">
        <v>75</v>
      </c>
      <c r="C64" s="11">
        <f>'9.1 melléklet'!D68+'9.8 melléklet'!C68</f>
        <v>0</v>
      </c>
      <c r="D64" s="11">
        <f>'9.1 melléklet'!E68+'9.8 melléklet'!D68</f>
        <v>0</v>
      </c>
      <c r="E64" s="11">
        <f>'9.1 melléklet'!F68+'9.8 melléklet'!E68</f>
        <v>0</v>
      </c>
      <c r="F64" s="11">
        <f>'9.1 melléklet'!G68+'9.8 melléklet'!F68</f>
        <v>0</v>
      </c>
      <c r="G64" s="47"/>
    </row>
    <row r="65" spans="1:6" ht="22.5" x14ac:dyDescent="0.25">
      <c r="A65" s="60" t="s">
        <v>503</v>
      </c>
      <c r="B65" s="9" t="s">
        <v>76</v>
      </c>
      <c r="C65" s="11">
        <f>'9.1 melléklet'!D69+'9.8 melléklet'!C69</f>
        <v>0</v>
      </c>
      <c r="D65" s="11">
        <f>'9.1 melléklet'!E69+'9.8 melléklet'!D69</f>
        <v>0</v>
      </c>
      <c r="E65" s="11">
        <f>'9.1 melléklet'!F69+'9.8 melléklet'!E69</f>
        <v>0</v>
      </c>
      <c r="F65" s="11">
        <f>'9.1 melléklet'!G69+'9.8 melléklet'!F69</f>
        <v>0</v>
      </c>
    </row>
    <row r="66" spans="1:6" x14ac:dyDescent="0.25">
      <c r="A66" s="60" t="s">
        <v>504</v>
      </c>
      <c r="B66" s="9" t="s">
        <v>77</v>
      </c>
      <c r="C66" s="11">
        <f>'9.1 melléklet'!D70+'9.8 melléklet'!C70</f>
        <v>0</v>
      </c>
      <c r="D66" s="11">
        <f>'9.1 melléklet'!E70+'9.8 melléklet'!D70</f>
        <v>0</v>
      </c>
      <c r="E66" s="11">
        <f>'9.1 melléklet'!F70+'9.8 melléklet'!E70</f>
        <v>0</v>
      </c>
      <c r="F66" s="11">
        <f>'9.1 melléklet'!G70+'9.8 melléklet'!F70</f>
        <v>0</v>
      </c>
    </row>
    <row r="67" spans="1:6" ht="21" x14ac:dyDescent="0.25">
      <c r="A67" s="157" t="s">
        <v>78</v>
      </c>
      <c r="B67" s="6" t="s">
        <v>79</v>
      </c>
      <c r="C67" s="8">
        <f>'9.1 melléklet'!D71+'9.8 melléklet'!C71</f>
        <v>0</v>
      </c>
      <c r="D67" s="8">
        <f>'9.1 melléklet'!E71+'9.8 melléklet'!D71</f>
        <v>0</v>
      </c>
      <c r="E67" s="8">
        <f>'9.1 melléklet'!F71+'9.8 melléklet'!E71</f>
        <v>0</v>
      </c>
      <c r="F67" s="8">
        <f>'9.1 melléklet'!G71+'9.8 melléklet'!F71</f>
        <v>0</v>
      </c>
    </row>
    <row r="68" spans="1:6" ht="22.5" x14ac:dyDescent="0.25">
      <c r="A68" s="60" t="s">
        <v>505</v>
      </c>
      <c r="B68" s="9" t="s">
        <v>80</v>
      </c>
      <c r="C68" s="11">
        <f>'9.1 melléklet'!D72+'9.8 melléklet'!C72</f>
        <v>0</v>
      </c>
      <c r="D68" s="11">
        <f>'9.1 melléklet'!E72+'9.8 melléklet'!D72</f>
        <v>0</v>
      </c>
      <c r="E68" s="11">
        <f>'9.1 melléklet'!F72+'9.8 melléklet'!E72</f>
        <v>0</v>
      </c>
      <c r="F68" s="11">
        <f>'9.1 melléklet'!G72+'9.8 melléklet'!F72</f>
        <v>0</v>
      </c>
    </row>
    <row r="69" spans="1:6" x14ac:dyDescent="0.25">
      <c r="A69" s="60" t="s">
        <v>506</v>
      </c>
      <c r="B69" s="9" t="s">
        <v>81</v>
      </c>
      <c r="C69" s="11">
        <f>'9.1 melléklet'!D73+'9.8 melléklet'!C73</f>
        <v>0</v>
      </c>
      <c r="D69" s="11">
        <f>'9.1 melléklet'!E73+'9.8 melléklet'!D73</f>
        <v>0</v>
      </c>
      <c r="E69" s="11">
        <f>'9.1 melléklet'!F73+'9.8 melléklet'!E73</f>
        <v>0</v>
      </c>
      <c r="F69" s="11">
        <f>'9.1 melléklet'!G73+'9.8 melléklet'!F73</f>
        <v>0</v>
      </c>
    </row>
    <row r="70" spans="1:6" ht="22.5" x14ac:dyDescent="0.25">
      <c r="A70" s="60" t="s">
        <v>507</v>
      </c>
      <c r="B70" s="9" t="s">
        <v>82</v>
      </c>
      <c r="C70" s="11">
        <f>'9.1 melléklet'!D74+'9.8 melléklet'!C74</f>
        <v>0</v>
      </c>
      <c r="D70" s="11">
        <f>'9.1 melléklet'!E74+'9.8 melléklet'!D74</f>
        <v>0</v>
      </c>
      <c r="E70" s="11">
        <f>'9.1 melléklet'!F74+'9.8 melléklet'!E74</f>
        <v>0</v>
      </c>
      <c r="F70" s="11">
        <f>'9.1 melléklet'!G74+'9.8 melléklet'!F74</f>
        <v>0</v>
      </c>
    </row>
    <row r="71" spans="1:6" x14ac:dyDescent="0.25">
      <c r="A71" s="60" t="s">
        <v>508</v>
      </c>
      <c r="B71" s="9" t="s">
        <v>83</v>
      </c>
      <c r="C71" s="11">
        <f>'9.1 melléklet'!D75+'9.8 melléklet'!C75</f>
        <v>0</v>
      </c>
      <c r="D71" s="11">
        <f>'9.1 melléklet'!E75+'9.8 melléklet'!D75</f>
        <v>0</v>
      </c>
      <c r="E71" s="11">
        <f>'9.1 melléklet'!F75+'9.8 melléklet'!E75</f>
        <v>0</v>
      </c>
      <c r="F71" s="11">
        <f>'9.1 melléklet'!G75+'9.8 melléklet'!F75</f>
        <v>0</v>
      </c>
    </row>
    <row r="72" spans="1:6" x14ac:dyDescent="0.25">
      <c r="A72" s="157" t="s">
        <v>84</v>
      </c>
      <c r="B72" s="6" t="s">
        <v>85</v>
      </c>
      <c r="C72" s="7">
        <f>'9.1 melléklet'!D76+'9.8 melléklet'!C76</f>
        <v>172966887</v>
      </c>
      <c r="D72" s="8">
        <f>'9.1 melléklet'!E76+'9.8 melléklet'!D76</f>
        <v>0</v>
      </c>
      <c r="E72" s="7">
        <f>'9.1 melléklet'!F76+'9.8 melléklet'!E76</f>
        <v>0</v>
      </c>
      <c r="F72" s="7">
        <f>'9.1 melléklet'!G76+'9.8 melléklet'!F76</f>
        <v>172966887</v>
      </c>
    </row>
    <row r="73" spans="1:6" ht="22.5" x14ac:dyDescent="0.25">
      <c r="A73" s="60" t="s">
        <v>509</v>
      </c>
      <c r="B73" s="9" t="s">
        <v>86</v>
      </c>
      <c r="C73" s="10">
        <f>'9.1 melléklet'!D77+'9.8 melléklet'!C77</f>
        <v>189431164</v>
      </c>
      <c r="D73" s="11">
        <f>'9.1 melléklet'!E77+'9.8 melléklet'!D77</f>
        <v>0</v>
      </c>
      <c r="E73" s="10">
        <f>'9.1 melléklet'!F77+'9.8 melléklet'!E77</f>
        <v>2564828</v>
      </c>
      <c r="F73" s="10">
        <f>'9.1 melléklet'!G77+'9.8 melléklet'!F77</f>
        <v>191995992</v>
      </c>
    </row>
    <row r="74" spans="1:6" x14ac:dyDescent="0.25">
      <c r="A74" s="60" t="s">
        <v>510</v>
      </c>
      <c r="B74" s="9" t="s">
        <v>87</v>
      </c>
      <c r="C74" s="11">
        <f>'9.1 melléklet'!D78+'9.8 melléklet'!C78</f>
        <v>0</v>
      </c>
      <c r="D74" s="11">
        <f>'9.1 melléklet'!E78+'9.8 melléklet'!D78</f>
        <v>0</v>
      </c>
      <c r="E74" s="11">
        <f>'9.1 melléklet'!F78+'9.8 melléklet'!E78</f>
        <v>0</v>
      </c>
      <c r="F74" s="11">
        <f>'9.1 melléklet'!G78+'9.8 melléklet'!F78</f>
        <v>0</v>
      </c>
    </row>
    <row r="75" spans="1:6" ht="21" x14ac:dyDescent="0.25">
      <c r="A75" s="157" t="s">
        <v>88</v>
      </c>
      <c r="B75" s="6" t="s">
        <v>89</v>
      </c>
      <c r="C75" s="7">
        <f>'9.1 melléklet'!D79+'9.8 melléklet'!C79</f>
        <v>522174918</v>
      </c>
      <c r="D75" s="8">
        <f>'9.1 melléklet'!E79+'9.8 melléklet'!D79</f>
        <v>0</v>
      </c>
      <c r="E75" s="44">
        <f>'9.1 melléklet'!F79+'9.8 melléklet'!E79</f>
        <v>241708692</v>
      </c>
      <c r="F75" s="44">
        <f>'9.1 melléklet'!G79+'9.8 melléklet'!F79</f>
        <v>763883610</v>
      </c>
    </row>
    <row r="76" spans="1:6" x14ac:dyDescent="0.25">
      <c r="A76" s="60" t="s">
        <v>511</v>
      </c>
      <c r="B76" s="9" t="s">
        <v>90</v>
      </c>
      <c r="C76" s="10">
        <f>'9.1 melléklet'!D80+'9.8 melléklet'!C80</f>
        <v>0</v>
      </c>
      <c r="D76" s="11">
        <f>'9.1 melléklet'!E80+'9.8 melléklet'!D80</f>
        <v>0</v>
      </c>
      <c r="E76" s="11">
        <f>'9.1 melléklet'!F80+'9.8 melléklet'!E80</f>
        <v>0</v>
      </c>
      <c r="F76" s="10">
        <f>'9.1 melléklet'!G80+'9.8 melléklet'!F80</f>
        <v>0</v>
      </c>
    </row>
    <row r="77" spans="1:6" x14ac:dyDescent="0.25">
      <c r="A77" s="60" t="s">
        <v>512</v>
      </c>
      <c r="B77" s="9" t="s">
        <v>91</v>
      </c>
      <c r="C77" s="11">
        <f>'9.1 melléklet'!D81+'9.8 melléklet'!C81</f>
        <v>0</v>
      </c>
      <c r="D77" s="11">
        <f>'9.1 melléklet'!E81+'9.8 melléklet'!D81</f>
        <v>0</v>
      </c>
      <c r="E77" s="11">
        <f>'9.1 melléklet'!F81+'9.8 melléklet'!E81</f>
        <v>0</v>
      </c>
      <c r="F77" s="11">
        <f>'9.1 melléklet'!G81+'9.8 melléklet'!F81</f>
        <v>0</v>
      </c>
    </row>
    <row r="78" spans="1:6" x14ac:dyDescent="0.25">
      <c r="A78" s="60" t="s">
        <v>513</v>
      </c>
      <c r="B78" s="9" t="s">
        <v>92</v>
      </c>
      <c r="C78" s="11">
        <f>'9.1 melléklet'!D82+'9.8 melléklet'!C82</f>
        <v>0</v>
      </c>
      <c r="D78" s="11">
        <f>'9.1 melléklet'!E82+'9.8 melléklet'!D82</f>
        <v>0</v>
      </c>
      <c r="E78" s="11">
        <f>'9.1 melléklet'!F82+'9.8 melléklet'!E82</f>
        <v>0</v>
      </c>
      <c r="F78" s="11">
        <f>'9.1 melléklet'!G82+'9.8 melléklet'!F82</f>
        <v>0</v>
      </c>
    </row>
    <row r="79" spans="1:6" x14ac:dyDescent="0.25">
      <c r="A79" s="60" t="s">
        <v>514</v>
      </c>
      <c r="B79" s="63" t="s">
        <v>429</v>
      </c>
      <c r="C79" s="42">
        <f>'9.1 melléklet'!D83+'9.8 melléklet'!C83</f>
        <v>522174918</v>
      </c>
      <c r="D79" s="42">
        <f>'9.1 melléklet'!E83+'9.8 melléklet'!D83</f>
        <v>0</v>
      </c>
      <c r="E79" s="42">
        <f>'9.1 melléklet'!F83+'9.8 melléklet'!E83</f>
        <v>241708692</v>
      </c>
      <c r="F79" s="42">
        <f>'9.1 melléklet'!G83+'9.8 melléklet'!F83</f>
        <v>763883610</v>
      </c>
    </row>
    <row r="80" spans="1:6" x14ac:dyDescent="0.25">
      <c r="A80" s="157" t="s">
        <v>93</v>
      </c>
      <c r="B80" s="6" t="s">
        <v>94</v>
      </c>
      <c r="C80" s="8">
        <f>'9.1 melléklet'!D84+'9.8 melléklet'!C84</f>
        <v>0</v>
      </c>
      <c r="D80" s="8">
        <f>'9.1 melléklet'!E84+'9.8 melléklet'!D84</f>
        <v>0</v>
      </c>
      <c r="E80" s="8">
        <f>'9.1 melléklet'!F84+'9.8 melléklet'!E84</f>
        <v>0</v>
      </c>
      <c r="F80" s="8">
        <f>'9.1 melléklet'!G84+'9.8 melléklet'!F84</f>
        <v>0</v>
      </c>
    </row>
    <row r="81" spans="1:6" ht="22.5" x14ac:dyDescent="0.25">
      <c r="A81" s="158" t="s">
        <v>95</v>
      </c>
      <c r="B81" s="9" t="s">
        <v>96</v>
      </c>
      <c r="C81" s="11">
        <f>'9.1 melléklet'!D85+'9.8 melléklet'!C85</f>
        <v>0</v>
      </c>
      <c r="D81" s="11">
        <f>'9.1 melléklet'!E85+'9.8 melléklet'!D85</f>
        <v>0</v>
      </c>
      <c r="E81" s="11">
        <f>'9.1 melléklet'!F85+'9.8 melléklet'!E85</f>
        <v>0</v>
      </c>
      <c r="F81" s="11">
        <f>'9.1 melléklet'!G85+'9.8 melléklet'!F85</f>
        <v>0</v>
      </c>
    </row>
    <row r="82" spans="1:6" ht="22.5" x14ac:dyDescent="0.25">
      <c r="A82" s="158" t="s">
        <v>97</v>
      </c>
      <c r="B82" s="9" t="s">
        <v>98</v>
      </c>
      <c r="C82" s="11">
        <f>'9.1 melléklet'!D86+'9.8 melléklet'!C86</f>
        <v>0</v>
      </c>
      <c r="D82" s="11">
        <f>'9.1 melléklet'!E86+'9.8 melléklet'!D86</f>
        <v>0</v>
      </c>
      <c r="E82" s="11">
        <f>'9.1 melléklet'!F86+'9.8 melléklet'!E86</f>
        <v>0</v>
      </c>
      <c r="F82" s="11">
        <f>'9.1 melléklet'!G86+'9.8 melléklet'!F86</f>
        <v>0</v>
      </c>
    </row>
    <row r="83" spans="1:6" x14ac:dyDescent="0.25">
      <c r="A83" s="158" t="s">
        <v>99</v>
      </c>
      <c r="B83" s="9" t="s">
        <v>100</v>
      </c>
      <c r="C83" s="11">
        <f>'9.1 melléklet'!D87+'9.8 melléklet'!C87</f>
        <v>0</v>
      </c>
      <c r="D83" s="11">
        <f>'9.1 melléklet'!E87+'9.8 melléklet'!D87</f>
        <v>0</v>
      </c>
      <c r="E83" s="11">
        <f>'9.1 melléklet'!F87+'9.8 melléklet'!E87</f>
        <v>0</v>
      </c>
      <c r="F83" s="11">
        <f>'9.1 melléklet'!G87+'9.8 melléklet'!F87</f>
        <v>0</v>
      </c>
    </row>
    <row r="84" spans="1:6" x14ac:dyDescent="0.25">
      <c r="A84" s="158" t="s">
        <v>101</v>
      </c>
      <c r="B84" s="9" t="s">
        <v>102</v>
      </c>
      <c r="C84" s="11">
        <f>'9.1 melléklet'!D88+'9.8 melléklet'!C88</f>
        <v>0</v>
      </c>
      <c r="D84" s="11">
        <f>'9.1 melléklet'!E88+'9.8 melléklet'!D88</f>
        <v>0</v>
      </c>
      <c r="E84" s="11">
        <f>'9.1 melléklet'!F88+'9.8 melléklet'!E88</f>
        <v>0</v>
      </c>
      <c r="F84" s="11">
        <f>'9.1 melléklet'!G88+'9.8 melléklet'!F88</f>
        <v>0</v>
      </c>
    </row>
    <row r="85" spans="1:6" ht="21" x14ac:dyDescent="0.25">
      <c r="A85" s="157" t="s">
        <v>103</v>
      </c>
      <c r="B85" s="6" t="s">
        <v>104</v>
      </c>
      <c r="C85" s="8">
        <f>'9.1 melléklet'!D89+'9.8 melléklet'!C89</f>
        <v>0</v>
      </c>
      <c r="D85" s="8">
        <f>'9.1 melléklet'!E89+'9.8 melléklet'!D89</f>
        <v>0</v>
      </c>
      <c r="E85" s="8">
        <f>'9.1 melléklet'!F89+'9.8 melléklet'!E89</f>
        <v>0</v>
      </c>
      <c r="F85" s="11">
        <f>'9.1 melléklet'!G89+'9.8 melléklet'!F89</f>
        <v>0</v>
      </c>
    </row>
    <row r="86" spans="1:6" ht="21" x14ac:dyDescent="0.25">
      <c r="A86" s="157" t="s">
        <v>105</v>
      </c>
      <c r="B86" s="6" t="s">
        <v>106</v>
      </c>
      <c r="C86" s="7">
        <f>'9.1 melléklet'!D90+'9.8 melléklet'!C90</f>
        <v>695141805</v>
      </c>
      <c r="D86" s="8">
        <f>'9.1 melléklet'!E90+'9.8 melléklet'!D90</f>
        <v>0</v>
      </c>
      <c r="E86" s="7">
        <f>'9.1 melléklet'!F90+'9.8 melléklet'!E90</f>
        <v>241708692</v>
      </c>
      <c r="F86" s="7">
        <f>'9.1 melléklet'!G90+'9.8 melléklet'!F90</f>
        <v>936850497</v>
      </c>
    </row>
    <row r="87" spans="1:6" ht="21" x14ac:dyDescent="0.25">
      <c r="A87" s="157" t="s">
        <v>107</v>
      </c>
      <c r="B87" s="6" t="s">
        <v>108</v>
      </c>
      <c r="C87" s="7">
        <f>'9.1 melléklet'!D91+'9.8 melléklet'!C91</f>
        <v>1841457672</v>
      </c>
      <c r="D87" s="7">
        <f>'9.1 melléklet'!E91+'9.8 melléklet'!D91</f>
        <v>0</v>
      </c>
      <c r="E87" s="7">
        <f>'9.1 melléklet'!F91+'9.8 melléklet'!E91</f>
        <v>370852639</v>
      </c>
      <c r="F87" s="7">
        <f>'9.1 melléklet'!G91+'9.8 melléklet'!F91</f>
        <v>2212310311</v>
      </c>
    </row>
    <row r="88" spans="1:6" ht="15" customHeight="1" x14ac:dyDescent="0.25">
      <c r="A88" s="159"/>
      <c r="B88" s="50"/>
      <c r="C88" s="50"/>
      <c r="D88" s="50"/>
      <c r="E88" s="56"/>
      <c r="F88" s="56"/>
    </row>
    <row r="89" spans="1:6" ht="15" customHeight="1" x14ac:dyDescent="0.25">
      <c r="A89" s="160"/>
      <c r="B89" s="51"/>
      <c r="C89" s="51"/>
      <c r="D89" s="51"/>
      <c r="E89" s="3"/>
      <c r="F89" s="3"/>
    </row>
    <row r="90" spans="1:6" ht="15" customHeight="1" x14ac:dyDescent="0.25">
      <c r="A90" s="160"/>
      <c r="B90" s="51"/>
      <c r="C90" s="51"/>
      <c r="D90" s="51"/>
      <c r="E90" s="3"/>
      <c r="F90" s="3"/>
    </row>
    <row r="91" spans="1:6" ht="15" customHeight="1" x14ac:dyDescent="0.25">
      <c r="A91" s="160"/>
      <c r="B91" s="51"/>
      <c r="C91" s="51"/>
      <c r="D91" s="51"/>
      <c r="E91" s="3"/>
      <c r="F91" s="3"/>
    </row>
    <row r="92" spans="1:6" ht="15" customHeight="1" x14ac:dyDescent="0.25">
      <c r="A92" s="160"/>
      <c r="B92" s="51"/>
      <c r="C92" s="51"/>
      <c r="D92" s="51"/>
      <c r="E92" s="3"/>
      <c r="F92" s="3"/>
    </row>
    <row r="93" spans="1:6" ht="15" customHeight="1" x14ac:dyDescent="0.25">
      <c r="A93" s="160"/>
      <c r="B93" s="51"/>
      <c r="C93" s="51"/>
      <c r="D93" s="51"/>
      <c r="E93" s="3"/>
      <c r="F93" s="3"/>
    </row>
    <row r="94" spans="1:6" ht="15" customHeight="1" x14ac:dyDescent="0.25">
      <c r="A94" s="160"/>
      <c r="B94" s="51"/>
      <c r="C94" s="51"/>
      <c r="D94" s="51"/>
      <c r="E94" s="3"/>
      <c r="F94" s="3"/>
    </row>
    <row r="95" spans="1:6" ht="15" customHeight="1" x14ac:dyDescent="0.25">
      <c r="A95" s="160"/>
      <c r="B95" s="51"/>
      <c r="C95" s="51"/>
      <c r="D95" s="51"/>
      <c r="E95" s="3"/>
      <c r="F95" s="3"/>
    </row>
    <row r="96" spans="1:6" ht="15" customHeight="1" x14ac:dyDescent="0.25">
      <c r="A96" s="160"/>
      <c r="B96" s="51"/>
      <c r="C96" s="51"/>
      <c r="D96" s="51"/>
      <c r="E96" s="3"/>
      <c r="F96" s="3"/>
    </row>
    <row r="97" spans="1:6" ht="15" customHeight="1" x14ac:dyDescent="0.25">
      <c r="A97" s="160"/>
      <c r="B97" s="51"/>
      <c r="C97" s="51"/>
      <c r="D97" s="51"/>
      <c r="E97" s="3"/>
      <c r="F97" s="3"/>
    </row>
    <row r="98" spans="1:6" ht="15" customHeight="1" x14ac:dyDescent="0.25">
      <c r="A98" s="160"/>
      <c r="B98" s="51"/>
      <c r="C98" s="51"/>
      <c r="D98" s="51"/>
      <c r="E98" s="3"/>
      <c r="F98" s="3"/>
    </row>
    <row r="99" spans="1:6" ht="15" customHeight="1" x14ac:dyDescent="0.25">
      <c r="A99" s="160"/>
      <c r="B99" s="51"/>
      <c r="C99" s="51"/>
      <c r="D99" s="51"/>
      <c r="E99" s="3"/>
      <c r="F99" s="3"/>
    </row>
    <row r="100" spans="1:6" ht="15" customHeight="1" x14ac:dyDescent="0.25">
      <c r="A100" s="160"/>
      <c r="B100" s="51"/>
      <c r="C100" s="51"/>
      <c r="D100" s="51"/>
      <c r="E100" s="3"/>
      <c r="F100" s="3"/>
    </row>
    <row r="101" spans="1:6" ht="15" customHeight="1" x14ac:dyDescent="0.25">
      <c r="A101" s="160"/>
      <c r="B101" s="51"/>
      <c r="C101" s="51"/>
      <c r="D101" s="51"/>
      <c r="E101" s="3"/>
      <c r="F101" s="3"/>
    </row>
    <row r="102" spans="1:6" ht="15" customHeight="1" x14ac:dyDescent="0.25">
      <c r="A102" s="160"/>
      <c r="B102" s="51"/>
      <c r="C102" s="51"/>
      <c r="D102" s="51"/>
      <c r="E102" s="3"/>
      <c r="F102" s="3"/>
    </row>
  </sheetData>
  <mergeCells count="5">
    <mergeCell ref="A1:F1"/>
    <mergeCell ref="B3:B4"/>
    <mergeCell ref="C3:F3"/>
    <mergeCell ref="A2:F2"/>
    <mergeCell ref="A3:A4"/>
  </mergeCells>
  <pageMargins left="0.7" right="0.7" top="0.75" bottom="0.75" header="0.3" footer="0.3"/>
  <pageSetup paperSize="9" scale="69" orientation="portrait" horizontalDpi="4294967293" r:id="rId1"/>
  <rowBreaks count="1" manualBreakCount="1">
    <brk id="62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C23"/>
  <sheetViews>
    <sheetView zoomScaleNormal="100" workbookViewId="0">
      <selection activeCell="A2" sqref="A2:C2"/>
    </sheetView>
  </sheetViews>
  <sheetFormatPr defaultRowHeight="11.25" x14ac:dyDescent="0.2"/>
  <cols>
    <col min="1" max="1" width="9.140625" style="161"/>
    <col min="2" max="2" width="31.5703125" style="161" customWidth="1"/>
    <col min="3" max="3" width="21.5703125" style="161" customWidth="1"/>
    <col min="4" max="16384" width="9.140625" style="161"/>
  </cols>
  <sheetData>
    <row r="1" spans="1:3" x14ac:dyDescent="0.2">
      <c r="A1" s="264" t="s">
        <v>236</v>
      </c>
      <c r="B1" s="264"/>
      <c r="C1" s="264"/>
    </row>
    <row r="2" spans="1:3" x14ac:dyDescent="0.2">
      <c r="A2" s="265" t="s">
        <v>613</v>
      </c>
      <c r="B2" s="265"/>
      <c r="C2" s="265"/>
    </row>
    <row r="3" spans="1:3" ht="21" x14ac:dyDescent="0.2">
      <c r="A3" s="179" t="s">
        <v>282</v>
      </c>
      <c r="B3" s="179" t="s">
        <v>283</v>
      </c>
      <c r="C3" s="179" t="s">
        <v>546</v>
      </c>
    </row>
    <row r="4" spans="1:3" x14ac:dyDescent="0.2">
      <c r="A4" s="180" t="s">
        <v>8</v>
      </c>
      <c r="B4" s="181" t="s">
        <v>566</v>
      </c>
      <c r="C4" s="182">
        <v>10757934</v>
      </c>
    </row>
    <row r="5" spans="1:3" x14ac:dyDescent="0.2">
      <c r="A5" s="180" t="s">
        <v>16</v>
      </c>
      <c r="B5" s="181"/>
      <c r="C5" s="181"/>
    </row>
    <row r="6" spans="1:3" x14ac:dyDescent="0.2">
      <c r="A6" s="180" t="s">
        <v>24</v>
      </c>
      <c r="B6" s="181"/>
      <c r="C6" s="181"/>
    </row>
    <row r="7" spans="1:3" x14ac:dyDescent="0.2">
      <c r="A7" s="180" t="s">
        <v>142</v>
      </c>
      <c r="B7" s="181"/>
      <c r="C7" s="181"/>
    </row>
    <row r="8" spans="1:3" x14ac:dyDescent="0.2">
      <c r="A8" s="180" t="s">
        <v>40</v>
      </c>
      <c r="B8" s="181"/>
      <c r="C8" s="181"/>
    </row>
    <row r="9" spans="1:3" x14ac:dyDescent="0.2">
      <c r="A9" s="180" t="s">
        <v>52</v>
      </c>
      <c r="B9" s="181"/>
      <c r="C9" s="181"/>
    </row>
    <row r="10" spans="1:3" x14ac:dyDescent="0.2">
      <c r="A10" s="180" t="s">
        <v>153</v>
      </c>
      <c r="B10" s="181"/>
      <c r="C10" s="181"/>
    </row>
    <row r="11" spans="1:3" x14ac:dyDescent="0.2">
      <c r="A11" s="180" t="s">
        <v>65</v>
      </c>
      <c r="B11" s="181"/>
      <c r="C11" s="181"/>
    </row>
    <row r="12" spans="1:3" x14ac:dyDescent="0.2">
      <c r="A12" s="180" t="s">
        <v>71</v>
      </c>
      <c r="B12" s="181"/>
      <c r="C12" s="181"/>
    </row>
    <row r="13" spans="1:3" x14ac:dyDescent="0.2">
      <c r="A13" s="180" t="s">
        <v>165</v>
      </c>
      <c r="B13" s="183" t="s">
        <v>7</v>
      </c>
      <c r="C13" s="184">
        <f>C4</f>
        <v>10757934</v>
      </c>
    </row>
    <row r="14" spans="1:3" x14ac:dyDescent="0.2">
      <c r="A14" s="185"/>
      <c r="B14" s="185"/>
      <c r="C14" s="185"/>
    </row>
    <row r="15" spans="1:3" ht="21" x14ac:dyDescent="0.2">
      <c r="A15" s="179" t="s">
        <v>282</v>
      </c>
      <c r="B15" s="179" t="s">
        <v>284</v>
      </c>
      <c r="C15" s="179" t="s">
        <v>546</v>
      </c>
    </row>
    <row r="16" spans="1:3" x14ac:dyDescent="0.2">
      <c r="A16" s="180" t="s">
        <v>8</v>
      </c>
      <c r="B16" s="186"/>
      <c r="C16" s="182"/>
    </row>
    <row r="17" spans="1:3" x14ac:dyDescent="0.2">
      <c r="A17" s="180" t="s">
        <v>16</v>
      </c>
      <c r="B17" s="186"/>
      <c r="C17" s="181"/>
    </row>
    <row r="18" spans="1:3" x14ac:dyDescent="0.2">
      <c r="A18" s="180" t="s">
        <v>24</v>
      </c>
      <c r="B18" s="186"/>
      <c r="C18" s="181"/>
    </row>
    <row r="19" spans="1:3" x14ac:dyDescent="0.2">
      <c r="A19" s="180" t="s">
        <v>142</v>
      </c>
      <c r="B19" s="186"/>
      <c r="C19" s="181"/>
    </row>
    <row r="20" spans="1:3" x14ac:dyDescent="0.2">
      <c r="A20" s="180" t="s">
        <v>40</v>
      </c>
      <c r="B20" s="181"/>
      <c r="C20" s="181"/>
    </row>
    <row r="21" spans="1:3" x14ac:dyDescent="0.2">
      <c r="A21" s="180" t="s">
        <v>52</v>
      </c>
      <c r="B21" s="181"/>
      <c r="C21" s="181"/>
    </row>
    <row r="22" spans="1:3" x14ac:dyDescent="0.2">
      <c r="A22" s="180" t="s">
        <v>153</v>
      </c>
      <c r="B22" s="181"/>
      <c r="C22" s="181"/>
    </row>
    <row r="23" spans="1:3" x14ac:dyDescent="0.2">
      <c r="A23" s="179" t="s">
        <v>65</v>
      </c>
      <c r="B23" s="183" t="s">
        <v>7</v>
      </c>
      <c r="C23" s="184"/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9"/>
  <sheetViews>
    <sheetView zoomScaleNormal="100" workbookViewId="0">
      <selection sqref="A1:D1"/>
    </sheetView>
  </sheetViews>
  <sheetFormatPr defaultRowHeight="27.75" customHeight="1" x14ac:dyDescent="0.25"/>
  <cols>
    <col min="1" max="1" width="47.7109375" customWidth="1"/>
    <col min="2" max="2" width="11.42578125" customWidth="1"/>
    <col min="3" max="3" width="11.140625" customWidth="1"/>
    <col min="4" max="4" width="19.28515625" customWidth="1"/>
    <col min="257" max="257" width="47.7109375" customWidth="1"/>
    <col min="258" max="258" width="15" customWidth="1"/>
    <col min="259" max="259" width="14.5703125" customWidth="1"/>
    <col min="260" max="260" width="19.28515625" customWidth="1"/>
    <col min="513" max="513" width="47.7109375" customWidth="1"/>
    <col min="514" max="514" width="15" customWidth="1"/>
    <col min="515" max="515" width="14.5703125" customWidth="1"/>
    <col min="516" max="516" width="19.28515625" customWidth="1"/>
    <col min="769" max="769" width="47.7109375" customWidth="1"/>
    <col min="770" max="770" width="15" customWidth="1"/>
    <col min="771" max="771" width="14.5703125" customWidth="1"/>
    <col min="772" max="772" width="19.28515625" customWidth="1"/>
    <col min="1025" max="1025" width="47.7109375" customWidth="1"/>
    <col min="1026" max="1026" width="15" customWidth="1"/>
    <col min="1027" max="1027" width="14.5703125" customWidth="1"/>
    <col min="1028" max="1028" width="19.28515625" customWidth="1"/>
    <col min="1281" max="1281" width="47.7109375" customWidth="1"/>
    <col min="1282" max="1282" width="15" customWidth="1"/>
    <col min="1283" max="1283" width="14.5703125" customWidth="1"/>
    <col min="1284" max="1284" width="19.28515625" customWidth="1"/>
    <col min="1537" max="1537" width="47.7109375" customWidth="1"/>
    <col min="1538" max="1538" width="15" customWidth="1"/>
    <col min="1539" max="1539" width="14.5703125" customWidth="1"/>
    <col min="1540" max="1540" width="19.28515625" customWidth="1"/>
    <col min="1793" max="1793" width="47.7109375" customWidth="1"/>
    <col min="1794" max="1794" width="15" customWidth="1"/>
    <col min="1795" max="1795" width="14.5703125" customWidth="1"/>
    <col min="1796" max="1796" width="19.28515625" customWidth="1"/>
    <col min="2049" max="2049" width="47.7109375" customWidth="1"/>
    <col min="2050" max="2050" width="15" customWidth="1"/>
    <col min="2051" max="2051" width="14.5703125" customWidth="1"/>
    <col min="2052" max="2052" width="19.28515625" customWidth="1"/>
    <col min="2305" max="2305" width="47.7109375" customWidth="1"/>
    <col min="2306" max="2306" width="15" customWidth="1"/>
    <col min="2307" max="2307" width="14.5703125" customWidth="1"/>
    <col min="2308" max="2308" width="19.28515625" customWidth="1"/>
    <col min="2561" max="2561" width="47.7109375" customWidth="1"/>
    <col min="2562" max="2562" width="15" customWidth="1"/>
    <col min="2563" max="2563" width="14.5703125" customWidth="1"/>
    <col min="2564" max="2564" width="19.28515625" customWidth="1"/>
    <col min="2817" max="2817" width="47.7109375" customWidth="1"/>
    <col min="2818" max="2818" width="15" customWidth="1"/>
    <col min="2819" max="2819" width="14.5703125" customWidth="1"/>
    <col min="2820" max="2820" width="19.28515625" customWidth="1"/>
    <col min="3073" max="3073" width="47.7109375" customWidth="1"/>
    <col min="3074" max="3074" width="15" customWidth="1"/>
    <col min="3075" max="3075" width="14.5703125" customWidth="1"/>
    <col min="3076" max="3076" width="19.28515625" customWidth="1"/>
    <col min="3329" max="3329" width="47.7109375" customWidth="1"/>
    <col min="3330" max="3330" width="15" customWidth="1"/>
    <col min="3331" max="3331" width="14.5703125" customWidth="1"/>
    <col min="3332" max="3332" width="19.28515625" customWidth="1"/>
    <col min="3585" max="3585" width="47.7109375" customWidth="1"/>
    <col min="3586" max="3586" width="15" customWidth="1"/>
    <col min="3587" max="3587" width="14.5703125" customWidth="1"/>
    <col min="3588" max="3588" width="19.28515625" customWidth="1"/>
    <col min="3841" max="3841" width="47.7109375" customWidth="1"/>
    <col min="3842" max="3842" width="15" customWidth="1"/>
    <col min="3843" max="3843" width="14.5703125" customWidth="1"/>
    <col min="3844" max="3844" width="19.28515625" customWidth="1"/>
    <col min="4097" max="4097" width="47.7109375" customWidth="1"/>
    <col min="4098" max="4098" width="15" customWidth="1"/>
    <col min="4099" max="4099" width="14.5703125" customWidth="1"/>
    <col min="4100" max="4100" width="19.28515625" customWidth="1"/>
    <col min="4353" max="4353" width="47.7109375" customWidth="1"/>
    <col min="4354" max="4354" width="15" customWidth="1"/>
    <col min="4355" max="4355" width="14.5703125" customWidth="1"/>
    <col min="4356" max="4356" width="19.28515625" customWidth="1"/>
    <col min="4609" max="4609" width="47.7109375" customWidth="1"/>
    <col min="4610" max="4610" width="15" customWidth="1"/>
    <col min="4611" max="4611" width="14.5703125" customWidth="1"/>
    <col min="4612" max="4612" width="19.28515625" customWidth="1"/>
    <col min="4865" max="4865" width="47.7109375" customWidth="1"/>
    <col min="4866" max="4866" width="15" customWidth="1"/>
    <col min="4867" max="4867" width="14.5703125" customWidth="1"/>
    <col min="4868" max="4868" width="19.28515625" customWidth="1"/>
    <col min="5121" max="5121" width="47.7109375" customWidth="1"/>
    <col min="5122" max="5122" width="15" customWidth="1"/>
    <col min="5123" max="5123" width="14.5703125" customWidth="1"/>
    <col min="5124" max="5124" width="19.28515625" customWidth="1"/>
    <col min="5377" max="5377" width="47.7109375" customWidth="1"/>
    <col min="5378" max="5378" width="15" customWidth="1"/>
    <col min="5379" max="5379" width="14.5703125" customWidth="1"/>
    <col min="5380" max="5380" width="19.28515625" customWidth="1"/>
    <col min="5633" max="5633" width="47.7109375" customWidth="1"/>
    <col min="5634" max="5634" width="15" customWidth="1"/>
    <col min="5635" max="5635" width="14.5703125" customWidth="1"/>
    <col min="5636" max="5636" width="19.28515625" customWidth="1"/>
    <col min="5889" max="5889" width="47.7109375" customWidth="1"/>
    <col min="5890" max="5890" width="15" customWidth="1"/>
    <col min="5891" max="5891" width="14.5703125" customWidth="1"/>
    <col min="5892" max="5892" width="19.28515625" customWidth="1"/>
    <col min="6145" max="6145" width="47.7109375" customWidth="1"/>
    <col min="6146" max="6146" width="15" customWidth="1"/>
    <col min="6147" max="6147" width="14.5703125" customWidth="1"/>
    <col min="6148" max="6148" width="19.28515625" customWidth="1"/>
    <col min="6401" max="6401" width="47.7109375" customWidth="1"/>
    <col min="6402" max="6402" width="15" customWidth="1"/>
    <col min="6403" max="6403" width="14.5703125" customWidth="1"/>
    <col min="6404" max="6404" width="19.28515625" customWidth="1"/>
    <col min="6657" max="6657" width="47.7109375" customWidth="1"/>
    <col min="6658" max="6658" width="15" customWidth="1"/>
    <col min="6659" max="6659" width="14.5703125" customWidth="1"/>
    <col min="6660" max="6660" width="19.28515625" customWidth="1"/>
    <col min="6913" max="6913" width="47.7109375" customWidth="1"/>
    <col min="6914" max="6914" width="15" customWidth="1"/>
    <col min="6915" max="6915" width="14.5703125" customWidth="1"/>
    <col min="6916" max="6916" width="19.28515625" customWidth="1"/>
    <col min="7169" max="7169" width="47.7109375" customWidth="1"/>
    <col min="7170" max="7170" width="15" customWidth="1"/>
    <col min="7171" max="7171" width="14.5703125" customWidth="1"/>
    <col min="7172" max="7172" width="19.28515625" customWidth="1"/>
    <col min="7425" max="7425" width="47.7109375" customWidth="1"/>
    <col min="7426" max="7426" width="15" customWidth="1"/>
    <col min="7427" max="7427" width="14.5703125" customWidth="1"/>
    <col min="7428" max="7428" width="19.28515625" customWidth="1"/>
    <col min="7681" max="7681" width="47.7109375" customWidth="1"/>
    <col min="7682" max="7682" width="15" customWidth="1"/>
    <col min="7683" max="7683" width="14.5703125" customWidth="1"/>
    <col min="7684" max="7684" width="19.28515625" customWidth="1"/>
    <col min="7937" max="7937" width="47.7109375" customWidth="1"/>
    <col min="7938" max="7938" width="15" customWidth="1"/>
    <col min="7939" max="7939" width="14.5703125" customWidth="1"/>
    <col min="7940" max="7940" width="19.28515625" customWidth="1"/>
    <col min="8193" max="8193" width="47.7109375" customWidth="1"/>
    <col min="8194" max="8194" width="15" customWidth="1"/>
    <col min="8195" max="8195" width="14.5703125" customWidth="1"/>
    <col min="8196" max="8196" width="19.28515625" customWidth="1"/>
    <col min="8449" max="8449" width="47.7109375" customWidth="1"/>
    <col min="8450" max="8450" width="15" customWidth="1"/>
    <col min="8451" max="8451" width="14.5703125" customWidth="1"/>
    <col min="8452" max="8452" width="19.28515625" customWidth="1"/>
    <col min="8705" max="8705" width="47.7109375" customWidth="1"/>
    <col min="8706" max="8706" width="15" customWidth="1"/>
    <col min="8707" max="8707" width="14.5703125" customWidth="1"/>
    <col min="8708" max="8708" width="19.28515625" customWidth="1"/>
    <col min="8961" max="8961" width="47.7109375" customWidth="1"/>
    <col min="8962" max="8962" width="15" customWidth="1"/>
    <col min="8963" max="8963" width="14.5703125" customWidth="1"/>
    <col min="8964" max="8964" width="19.28515625" customWidth="1"/>
    <col min="9217" max="9217" width="47.7109375" customWidth="1"/>
    <col min="9218" max="9218" width="15" customWidth="1"/>
    <col min="9219" max="9219" width="14.5703125" customWidth="1"/>
    <col min="9220" max="9220" width="19.28515625" customWidth="1"/>
    <col min="9473" max="9473" width="47.7109375" customWidth="1"/>
    <col min="9474" max="9474" width="15" customWidth="1"/>
    <col min="9475" max="9475" width="14.5703125" customWidth="1"/>
    <col min="9476" max="9476" width="19.28515625" customWidth="1"/>
    <col min="9729" max="9729" width="47.7109375" customWidth="1"/>
    <col min="9730" max="9730" width="15" customWidth="1"/>
    <col min="9731" max="9731" width="14.5703125" customWidth="1"/>
    <col min="9732" max="9732" width="19.28515625" customWidth="1"/>
    <col min="9985" max="9985" width="47.7109375" customWidth="1"/>
    <col min="9986" max="9986" width="15" customWidth="1"/>
    <col min="9987" max="9987" width="14.5703125" customWidth="1"/>
    <col min="9988" max="9988" width="19.28515625" customWidth="1"/>
    <col min="10241" max="10241" width="47.7109375" customWidth="1"/>
    <col min="10242" max="10242" width="15" customWidth="1"/>
    <col min="10243" max="10243" width="14.5703125" customWidth="1"/>
    <col min="10244" max="10244" width="19.28515625" customWidth="1"/>
    <col min="10497" max="10497" width="47.7109375" customWidth="1"/>
    <col min="10498" max="10498" width="15" customWidth="1"/>
    <col min="10499" max="10499" width="14.5703125" customWidth="1"/>
    <col min="10500" max="10500" width="19.28515625" customWidth="1"/>
    <col min="10753" max="10753" width="47.7109375" customWidth="1"/>
    <col min="10754" max="10754" width="15" customWidth="1"/>
    <col min="10755" max="10755" width="14.5703125" customWidth="1"/>
    <col min="10756" max="10756" width="19.28515625" customWidth="1"/>
    <col min="11009" max="11009" width="47.7109375" customWidth="1"/>
    <col min="11010" max="11010" width="15" customWidth="1"/>
    <col min="11011" max="11011" width="14.5703125" customWidth="1"/>
    <col min="11012" max="11012" width="19.28515625" customWidth="1"/>
    <col min="11265" max="11265" width="47.7109375" customWidth="1"/>
    <col min="11266" max="11266" width="15" customWidth="1"/>
    <col min="11267" max="11267" width="14.5703125" customWidth="1"/>
    <col min="11268" max="11268" width="19.28515625" customWidth="1"/>
    <col min="11521" max="11521" width="47.7109375" customWidth="1"/>
    <col min="11522" max="11522" width="15" customWidth="1"/>
    <col min="11523" max="11523" width="14.5703125" customWidth="1"/>
    <col min="11524" max="11524" width="19.28515625" customWidth="1"/>
    <col min="11777" max="11777" width="47.7109375" customWidth="1"/>
    <col min="11778" max="11778" width="15" customWidth="1"/>
    <col min="11779" max="11779" width="14.5703125" customWidth="1"/>
    <col min="11780" max="11780" width="19.28515625" customWidth="1"/>
    <col min="12033" max="12033" width="47.7109375" customWidth="1"/>
    <col min="12034" max="12034" width="15" customWidth="1"/>
    <col min="12035" max="12035" width="14.5703125" customWidth="1"/>
    <col min="12036" max="12036" width="19.28515625" customWidth="1"/>
    <col min="12289" max="12289" width="47.7109375" customWidth="1"/>
    <col min="12290" max="12290" width="15" customWidth="1"/>
    <col min="12291" max="12291" width="14.5703125" customWidth="1"/>
    <col min="12292" max="12292" width="19.28515625" customWidth="1"/>
    <col min="12545" max="12545" width="47.7109375" customWidth="1"/>
    <col min="12546" max="12546" width="15" customWidth="1"/>
    <col min="12547" max="12547" width="14.5703125" customWidth="1"/>
    <col min="12548" max="12548" width="19.28515625" customWidth="1"/>
    <col min="12801" max="12801" width="47.7109375" customWidth="1"/>
    <col min="12802" max="12802" width="15" customWidth="1"/>
    <col min="12803" max="12803" width="14.5703125" customWidth="1"/>
    <col min="12804" max="12804" width="19.28515625" customWidth="1"/>
    <col min="13057" max="13057" width="47.7109375" customWidth="1"/>
    <col min="13058" max="13058" width="15" customWidth="1"/>
    <col min="13059" max="13059" width="14.5703125" customWidth="1"/>
    <col min="13060" max="13060" width="19.28515625" customWidth="1"/>
    <col min="13313" max="13313" width="47.7109375" customWidth="1"/>
    <col min="13314" max="13314" width="15" customWidth="1"/>
    <col min="13315" max="13315" width="14.5703125" customWidth="1"/>
    <col min="13316" max="13316" width="19.28515625" customWidth="1"/>
    <col min="13569" max="13569" width="47.7109375" customWidth="1"/>
    <col min="13570" max="13570" width="15" customWidth="1"/>
    <col min="13571" max="13571" width="14.5703125" customWidth="1"/>
    <col min="13572" max="13572" width="19.28515625" customWidth="1"/>
    <col min="13825" max="13825" width="47.7109375" customWidth="1"/>
    <col min="13826" max="13826" width="15" customWidth="1"/>
    <col min="13827" max="13827" width="14.5703125" customWidth="1"/>
    <col min="13828" max="13828" width="19.28515625" customWidth="1"/>
    <col min="14081" max="14081" width="47.7109375" customWidth="1"/>
    <col min="14082" max="14082" width="15" customWidth="1"/>
    <col min="14083" max="14083" width="14.5703125" customWidth="1"/>
    <col min="14084" max="14084" width="19.28515625" customWidth="1"/>
    <col min="14337" max="14337" width="47.7109375" customWidth="1"/>
    <col min="14338" max="14338" width="15" customWidth="1"/>
    <col min="14339" max="14339" width="14.5703125" customWidth="1"/>
    <col min="14340" max="14340" width="19.28515625" customWidth="1"/>
    <col min="14593" max="14593" width="47.7109375" customWidth="1"/>
    <col min="14594" max="14594" width="15" customWidth="1"/>
    <col min="14595" max="14595" width="14.5703125" customWidth="1"/>
    <col min="14596" max="14596" width="19.28515625" customWidth="1"/>
    <col min="14849" max="14849" width="47.7109375" customWidth="1"/>
    <col min="14850" max="14850" width="15" customWidth="1"/>
    <col min="14851" max="14851" width="14.5703125" customWidth="1"/>
    <col min="14852" max="14852" width="19.28515625" customWidth="1"/>
    <col min="15105" max="15105" width="47.7109375" customWidth="1"/>
    <col min="15106" max="15106" width="15" customWidth="1"/>
    <col min="15107" max="15107" width="14.5703125" customWidth="1"/>
    <col min="15108" max="15108" width="19.28515625" customWidth="1"/>
    <col min="15361" max="15361" width="47.7109375" customWidth="1"/>
    <col min="15362" max="15362" width="15" customWidth="1"/>
    <col min="15363" max="15363" width="14.5703125" customWidth="1"/>
    <col min="15364" max="15364" width="19.28515625" customWidth="1"/>
    <col min="15617" max="15617" width="47.7109375" customWidth="1"/>
    <col min="15618" max="15618" width="15" customWidth="1"/>
    <col min="15619" max="15619" width="14.5703125" customWidth="1"/>
    <col min="15620" max="15620" width="19.28515625" customWidth="1"/>
    <col min="15873" max="15873" width="47.7109375" customWidth="1"/>
    <col min="15874" max="15874" width="15" customWidth="1"/>
    <col min="15875" max="15875" width="14.5703125" customWidth="1"/>
    <col min="15876" max="15876" width="19.28515625" customWidth="1"/>
    <col min="16129" max="16129" width="47.7109375" customWidth="1"/>
    <col min="16130" max="16130" width="15" customWidth="1"/>
    <col min="16131" max="16131" width="14.5703125" customWidth="1"/>
    <col min="16132" max="16132" width="19.28515625" customWidth="1"/>
  </cols>
  <sheetData>
    <row r="1" spans="1:4" ht="27.75" customHeight="1" x14ac:dyDescent="0.25">
      <c r="A1" s="267" t="s">
        <v>614</v>
      </c>
      <c r="B1" s="267"/>
      <c r="C1" s="267"/>
      <c r="D1" s="267"/>
    </row>
    <row r="2" spans="1:4" ht="27.75" customHeight="1" x14ac:dyDescent="0.25">
      <c r="A2" s="257" t="s">
        <v>285</v>
      </c>
      <c r="B2" s="257"/>
      <c r="C2" s="257"/>
      <c r="D2" s="257"/>
    </row>
    <row r="3" spans="1:4" ht="27.75" customHeight="1" x14ac:dyDescent="0.25">
      <c r="A3" s="268"/>
      <c r="B3" s="268"/>
      <c r="C3" s="268"/>
      <c r="D3" s="268"/>
    </row>
    <row r="4" spans="1:4" ht="27.75" customHeight="1" x14ac:dyDescent="0.25">
      <c r="A4" s="269" t="s">
        <v>286</v>
      </c>
      <c r="B4" s="269"/>
      <c r="C4" s="269"/>
      <c r="D4" s="269"/>
    </row>
    <row r="5" spans="1:4" ht="27.75" customHeight="1" x14ac:dyDescent="0.25">
      <c r="A5" s="270" t="s">
        <v>287</v>
      </c>
      <c r="B5" s="270" t="s">
        <v>288</v>
      </c>
      <c r="C5" s="270" t="s">
        <v>289</v>
      </c>
      <c r="D5" s="52" t="s">
        <v>564</v>
      </c>
    </row>
    <row r="6" spans="1:4" ht="27.75" customHeight="1" x14ac:dyDescent="0.25">
      <c r="A6" s="270"/>
      <c r="B6" s="270"/>
      <c r="C6" s="270"/>
      <c r="D6" s="52" t="s">
        <v>290</v>
      </c>
    </row>
    <row r="7" spans="1:4" ht="27.75" customHeight="1" x14ac:dyDescent="0.25">
      <c r="A7" s="216">
        <v>1</v>
      </c>
      <c r="B7" s="216">
        <v>2</v>
      </c>
      <c r="C7" s="216">
        <v>3</v>
      </c>
      <c r="D7" s="216">
        <v>4</v>
      </c>
    </row>
    <row r="8" spans="1:4" ht="27.75" customHeight="1" x14ac:dyDescent="0.25">
      <c r="A8" s="224" t="s">
        <v>291</v>
      </c>
      <c r="B8" s="225">
        <v>50000000</v>
      </c>
      <c r="C8" s="226"/>
      <c r="D8" s="225">
        <f>B8+C8</f>
        <v>50000000</v>
      </c>
    </row>
    <row r="9" spans="1:4" ht="27.75" customHeight="1" x14ac:dyDescent="0.25">
      <c r="A9" s="224" t="s">
        <v>292</v>
      </c>
      <c r="B9" s="225">
        <v>2000000</v>
      </c>
      <c r="C9" s="226"/>
      <c r="D9" s="225">
        <f t="shared" ref="D9:D16" si="0">B9+C9</f>
        <v>2000000</v>
      </c>
    </row>
    <row r="10" spans="1:4" ht="27.75" customHeight="1" x14ac:dyDescent="0.25">
      <c r="A10" s="224" t="s">
        <v>293</v>
      </c>
      <c r="B10" s="225">
        <v>2000000</v>
      </c>
      <c r="C10" s="226"/>
      <c r="D10" s="225">
        <f t="shared" si="0"/>
        <v>2000000</v>
      </c>
    </row>
    <row r="11" spans="1:4" ht="27.75" customHeight="1" x14ac:dyDescent="0.25">
      <c r="A11" s="266" t="s">
        <v>565</v>
      </c>
      <c r="B11" s="266"/>
      <c r="C11" s="266"/>
      <c r="D11" s="227"/>
    </row>
    <row r="12" spans="1:4" ht="27.75" customHeight="1" x14ac:dyDescent="0.25">
      <c r="A12" s="224" t="s">
        <v>294</v>
      </c>
      <c r="B12" s="225">
        <v>600000</v>
      </c>
      <c r="C12" s="226"/>
      <c r="D12" s="225">
        <f t="shared" si="0"/>
        <v>600000</v>
      </c>
    </row>
    <row r="13" spans="1:4" ht="27.75" customHeight="1" x14ac:dyDescent="0.25">
      <c r="A13" s="224" t="s">
        <v>295</v>
      </c>
      <c r="B13" s="225">
        <v>3000000</v>
      </c>
      <c r="C13" s="227"/>
      <c r="D13" s="225">
        <f t="shared" si="0"/>
        <v>3000000</v>
      </c>
    </row>
    <row r="14" spans="1:4" ht="27.75" customHeight="1" x14ac:dyDescent="0.25">
      <c r="A14" s="224" t="s">
        <v>296</v>
      </c>
      <c r="B14" s="225">
        <v>781340</v>
      </c>
      <c r="C14" s="227"/>
      <c r="D14" s="225">
        <f t="shared" si="0"/>
        <v>781340</v>
      </c>
    </row>
    <row r="15" spans="1:4" ht="27.75" customHeight="1" x14ac:dyDescent="0.25">
      <c r="A15" s="224" t="s">
        <v>297</v>
      </c>
      <c r="B15" s="225">
        <v>1800000</v>
      </c>
      <c r="C15" s="226"/>
      <c r="D15" s="225">
        <f t="shared" si="0"/>
        <v>1800000</v>
      </c>
    </row>
    <row r="16" spans="1:4" ht="27.75" customHeight="1" x14ac:dyDescent="0.25">
      <c r="A16" s="224" t="s">
        <v>298</v>
      </c>
      <c r="B16" s="225">
        <v>6960000</v>
      </c>
      <c r="C16" s="226"/>
      <c r="D16" s="225">
        <f t="shared" si="0"/>
        <v>6960000</v>
      </c>
    </row>
    <row r="17" spans="1:4" ht="27.75" customHeight="1" x14ac:dyDescent="0.25">
      <c r="A17" s="224"/>
      <c r="B17" s="227"/>
      <c r="C17" s="226"/>
      <c r="D17" s="227"/>
    </row>
    <row r="18" spans="1:4" ht="27.75" customHeight="1" x14ac:dyDescent="0.25">
      <c r="A18" s="13" t="s">
        <v>265</v>
      </c>
      <c r="B18" s="228">
        <f>B8+B9+B10+B12+B13+B14+B15+B16</f>
        <v>67141340</v>
      </c>
      <c r="C18" s="228">
        <f>C8+C9+C10+C12+C13+C14+C15+C16</f>
        <v>0</v>
      </c>
      <c r="D18" s="228">
        <f>D8+D9+D10+D12+D13+D14+D15+D16</f>
        <v>67141340</v>
      </c>
    </row>
    <row r="19" spans="1:4" ht="27.75" customHeight="1" x14ac:dyDescent="0.25">
      <c r="A19" s="16"/>
    </row>
  </sheetData>
  <mergeCells count="8">
    <mergeCell ref="A11:C11"/>
    <mergeCell ref="A1:D1"/>
    <mergeCell ref="A2:D2"/>
    <mergeCell ref="A3:D3"/>
    <mergeCell ref="A4:D4"/>
    <mergeCell ref="A5:A6"/>
    <mergeCell ref="B5:B6"/>
    <mergeCell ref="C5:C6"/>
  </mergeCells>
  <pageMargins left="0.7" right="0.7" top="0.75" bottom="0.75" header="0.3" footer="0.3"/>
  <pageSetup paperSize="9" scale="95" orientation="portrait" r:id="rId1"/>
  <colBreaks count="1" manualBreakCount="1">
    <brk id="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87"/>
  <sheetViews>
    <sheetView zoomScaleNormal="100" workbookViewId="0">
      <selection activeCell="A5" sqref="A5:G5"/>
    </sheetView>
  </sheetViews>
  <sheetFormatPr defaultRowHeight="11.25" x14ac:dyDescent="0.2"/>
  <cols>
    <col min="1" max="1" width="8.7109375" style="166" customWidth="1"/>
    <col min="2" max="2" width="6.85546875" style="166" customWidth="1"/>
    <col min="3" max="3" width="9.140625" style="166"/>
    <col min="4" max="4" width="6" style="166" customWidth="1"/>
    <col min="5" max="5" width="5.28515625" style="166" customWidth="1"/>
    <col min="6" max="6" width="37.85546875" style="166" customWidth="1"/>
    <col min="7" max="7" width="20.140625" style="166" customWidth="1"/>
    <col min="8" max="16384" width="9.140625" style="166"/>
  </cols>
  <sheetData>
    <row r="1" spans="1:7" x14ac:dyDescent="0.2">
      <c r="A1" s="165"/>
    </row>
    <row r="2" spans="1:7" x14ac:dyDescent="0.2">
      <c r="A2" s="250" t="s">
        <v>553</v>
      </c>
      <c r="B2" s="250"/>
      <c r="C2" s="250"/>
      <c r="D2" s="250"/>
      <c r="E2" s="250"/>
      <c r="F2" s="250"/>
      <c r="G2" s="250"/>
    </row>
    <row r="3" spans="1:7" x14ac:dyDescent="0.2">
      <c r="A3" s="165"/>
      <c r="C3" s="165"/>
      <c r="F3" s="187"/>
    </row>
    <row r="4" spans="1:7" ht="36" customHeight="1" x14ac:dyDescent="0.2">
      <c r="A4" s="251" t="s">
        <v>603</v>
      </c>
      <c r="B4" s="251"/>
      <c r="C4" s="251"/>
      <c r="D4" s="251"/>
      <c r="E4" s="251"/>
      <c r="F4" s="251"/>
      <c r="G4" s="251"/>
    </row>
    <row r="5" spans="1:7" ht="15" customHeight="1" x14ac:dyDescent="0.2">
      <c r="A5" s="260" t="s">
        <v>615</v>
      </c>
      <c r="B5" s="260"/>
      <c r="C5" s="260"/>
      <c r="D5" s="260"/>
      <c r="E5" s="260"/>
      <c r="F5" s="260"/>
      <c r="G5" s="260"/>
    </row>
    <row r="6" spans="1:7" x14ac:dyDescent="0.2">
      <c r="A6" s="274"/>
      <c r="B6" s="274"/>
      <c r="C6" s="274"/>
      <c r="D6" s="274"/>
      <c r="E6" s="274"/>
      <c r="F6" s="274" t="s">
        <v>174</v>
      </c>
      <c r="G6" s="147" t="s">
        <v>299</v>
      </c>
    </row>
    <row r="7" spans="1:7" x14ac:dyDescent="0.2">
      <c r="A7" s="274"/>
      <c r="B7" s="274"/>
      <c r="C7" s="274"/>
      <c r="D7" s="274"/>
      <c r="E7" s="274"/>
      <c r="F7" s="274"/>
      <c r="G7" s="147" t="s">
        <v>300</v>
      </c>
    </row>
    <row r="8" spans="1:7" ht="21" x14ac:dyDescent="0.2">
      <c r="A8" s="274" t="s">
        <v>301</v>
      </c>
      <c r="B8" s="274">
        <v>1</v>
      </c>
      <c r="C8" s="150"/>
      <c r="D8" s="150"/>
      <c r="E8" s="150"/>
      <c r="F8" s="32" t="s">
        <v>302</v>
      </c>
      <c r="G8" s="14">
        <f>G9+G10+G13</f>
        <v>165765292</v>
      </c>
    </row>
    <row r="9" spans="1:7" ht="22.5" x14ac:dyDescent="0.2">
      <c r="A9" s="274"/>
      <c r="B9" s="274"/>
      <c r="C9" s="29" t="s">
        <v>303</v>
      </c>
      <c r="D9" s="29"/>
      <c r="E9" s="29"/>
      <c r="F9" s="34" t="s">
        <v>304</v>
      </c>
      <c r="G9" s="23">
        <v>122102800</v>
      </c>
    </row>
    <row r="10" spans="1:7" ht="22.5" x14ac:dyDescent="0.2">
      <c r="A10" s="274"/>
      <c r="B10" s="274"/>
      <c r="C10" s="29" t="s">
        <v>305</v>
      </c>
      <c r="D10" s="150"/>
      <c r="E10" s="150"/>
      <c r="F10" s="34" t="s">
        <v>306</v>
      </c>
      <c r="G10" s="23">
        <v>40221257</v>
      </c>
    </row>
    <row r="11" spans="1:7" ht="22.5" x14ac:dyDescent="0.2">
      <c r="A11" s="274"/>
      <c r="B11" s="274"/>
      <c r="C11" s="29" t="s">
        <v>307</v>
      </c>
      <c r="D11" s="150"/>
      <c r="E11" s="150"/>
      <c r="F11" s="34" t="s">
        <v>308</v>
      </c>
      <c r="G11" s="23"/>
    </row>
    <row r="12" spans="1:7" x14ac:dyDescent="0.2">
      <c r="A12" s="274"/>
      <c r="B12" s="219"/>
      <c r="C12" s="29" t="s">
        <v>321</v>
      </c>
      <c r="D12" s="219"/>
      <c r="E12" s="219"/>
      <c r="F12" s="34" t="s">
        <v>550</v>
      </c>
      <c r="G12" s="23"/>
    </row>
    <row r="13" spans="1:7" x14ac:dyDescent="0.2">
      <c r="A13" s="274"/>
      <c r="B13" s="219"/>
      <c r="C13" s="29" t="s">
        <v>323</v>
      </c>
      <c r="D13" s="219"/>
      <c r="E13" s="219"/>
      <c r="F13" s="34" t="s">
        <v>551</v>
      </c>
      <c r="G13" s="23">
        <v>3441235</v>
      </c>
    </row>
    <row r="14" spans="1:7" ht="21" x14ac:dyDescent="0.2">
      <c r="A14" s="274"/>
      <c r="B14" s="150">
        <v>2</v>
      </c>
      <c r="C14" s="29"/>
      <c r="D14" s="150"/>
      <c r="E14" s="150"/>
      <c r="F14" s="32" t="s">
        <v>309</v>
      </c>
      <c r="G14" s="188">
        <v>0</v>
      </c>
    </row>
    <row r="15" spans="1:7" ht="21" x14ac:dyDescent="0.2">
      <c r="A15" s="274"/>
      <c r="B15" s="150">
        <v>3</v>
      </c>
      <c r="C15" s="29"/>
      <c r="D15" s="29"/>
      <c r="E15" s="29"/>
      <c r="F15" s="151" t="s">
        <v>538</v>
      </c>
      <c r="G15" s="189">
        <v>0</v>
      </c>
    </row>
    <row r="16" spans="1:7" x14ac:dyDescent="0.2">
      <c r="A16" s="274"/>
      <c r="B16" s="219">
        <v>6</v>
      </c>
      <c r="C16" s="29"/>
      <c r="D16" s="29"/>
      <c r="E16" s="29"/>
      <c r="F16" s="32" t="s">
        <v>552</v>
      </c>
      <c r="G16" s="23">
        <v>1961400</v>
      </c>
    </row>
    <row r="17" spans="1:7" ht="31.5" x14ac:dyDescent="0.2">
      <c r="A17" s="274"/>
      <c r="B17" s="274"/>
      <c r="C17" s="274"/>
      <c r="D17" s="150"/>
      <c r="E17" s="150"/>
      <c r="F17" s="151" t="s">
        <v>310</v>
      </c>
      <c r="G17" s="190">
        <f>G8+G16</f>
        <v>167726692</v>
      </c>
    </row>
    <row r="18" spans="1:7" x14ac:dyDescent="0.2">
      <c r="A18" s="274" t="s">
        <v>311</v>
      </c>
      <c r="B18" s="274">
        <v>1</v>
      </c>
      <c r="C18" s="29" t="s">
        <v>303</v>
      </c>
      <c r="D18" s="29"/>
      <c r="E18" s="29"/>
      <c r="F18" s="31" t="s">
        <v>312</v>
      </c>
      <c r="G18" s="191">
        <f>G19+G20</f>
        <v>136827950</v>
      </c>
    </row>
    <row r="19" spans="1:7" x14ac:dyDescent="0.2">
      <c r="A19" s="274"/>
      <c r="B19" s="274"/>
      <c r="C19" s="30"/>
      <c r="D19" s="30"/>
      <c r="E19" s="30"/>
      <c r="F19" s="178" t="s">
        <v>313</v>
      </c>
      <c r="G19" s="192">
        <v>91510067</v>
      </c>
    </row>
    <row r="20" spans="1:7" x14ac:dyDescent="0.2">
      <c r="A20" s="274"/>
      <c r="B20" s="274"/>
      <c r="C20" s="30"/>
      <c r="D20" s="30"/>
      <c r="E20" s="30"/>
      <c r="F20" s="178" t="s">
        <v>554</v>
      </c>
      <c r="G20" s="192">
        <v>45317883</v>
      </c>
    </row>
    <row r="21" spans="1:7" ht="22.5" x14ac:dyDescent="0.2">
      <c r="A21" s="274"/>
      <c r="B21" s="274"/>
      <c r="C21" s="29" t="s">
        <v>305</v>
      </c>
      <c r="D21" s="30"/>
      <c r="E21" s="30"/>
      <c r="F21" s="31" t="s">
        <v>555</v>
      </c>
      <c r="G21" s="193">
        <v>0</v>
      </c>
    </row>
    <row r="22" spans="1:7" ht="22.5" x14ac:dyDescent="0.2">
      <c r="A22" s="274"/>
      <c r="B22" s="274"/>
      <c r="C22" s="29" t="s">
        <v>307</v>
      </c>
      <c r="D22" s="29"/>
      <c r="E22" s="29"/>
      <c r="F22" s="31" t="s">
        <v>539</v>
      </c>
      <c r="G22" s="191">
        <f>G23+G24</f>
        <v>46305000</v>
      </c>
    </row>
    <row r="23" spans="1:7" x14ac:dyDescent="0.2">
      <c r="A23" s="274"/>
      <c r="B23" s="274"/>
      <c r="C23" s="30"/>
      <c r="D23" s="30"/>
      <c r="E23" s="30"/>
      <c r="F23" s="178" t="s">
        <v>313</v>
      </c>
      <c r="G23" s="192">
        <v>30870000</v>
      </c>
    </row>
    <row r="24" spans="1:7" x14ac:dyDescent="0.2">
      <c r="A24" s="274"/>
      <c r="B24" s="274"/>
      <c r="C24" s="30"/>
      <c r="D24" s="30"/>
      <c r="E24" s="30"/>
      <c r="F24" s="178" t="s">
        <v>554</v>
      </c>
      <c r="G24" s="192">
        <v>15435000</v>
      </c>
    </row>
    <row r="25" spans="1:7" ht="31.5" x14ac:dyDescent="0.2">
      <c r="A25" s="274"/>
      <c r="B25" s="274"/>
      <c r="C25" s="29" t="s">
        <v>314</v>
      </c>
      <c r="D25" s="29"/>
      <c r="E25" s="29"/>
      <c r="F25" s="151" t="s">
        <v>540</v>
      </c>
      <c r="G25" s="190">
        <f>G18+G21+G22</f>
        <v>183132950</v>
      </c>
    </row>
    <row r="26" spans="1:7" x14ac:dyDescent="0.2">
      <c r="A26" s="274"/>
      <c r="B26" s="274">
        <v>2</v>
      </c>
      <c r="C26" s="31"/>
      <c r="D26" s="31"/>
      <c r="E26" s="31"/>
      <c r="F26" s="151" t="s">
        <v>541</v>
      </c>
      <c r="G26" s="190">
        <f>G27+G28</f>
        <v>34836733</v>
      </c>
    </row>
    <row r="27" spans="1:7" x14ac:dyDescent="0.2">
      <c r="A27" s="274"/>
      <c r="B27" s="274"/>
      <c r="C27" s="30"/>
      <c r="D27" s="30"/>
      <c r="E27" s="30"/>
      <c r="F27" s="178" t="s">
        <v>313</v>
      </c>
      <c r="G27" s="192">
        <v>23246133</v>
      </c>
    </row>
    <row r="28" spans="1:7" x14ac:dyDescent="0.2">
      <c r="A28" s="274"/>
      <c r="B28" s="274"/>
      <c r="C28" s="30"/>
      <c r="D28" s="30"/>
      <c r="E28" s="30"/>
      <c r="F28" s="178" t="s">
        <v>554</v>
      </c>
      <c r="G28" s="192">
        <v>11590600</v>
      </c>
    </row>
    <row r="29" spans="1:7" ht="21" x14ac:dyDescent="0.2">
      <c r="A29" s="274"/>
      <c r="B29" s="274"/>
      <c r="C29" s="30"/>
      <c r="D29" s="30"/>
      <c r="E29" s="30"/>
      <c r="F29" s="32" t="s">
        <v>315</v>
      </c>
      <c r="G29" s="189">
        <v>0</v>
      </c>
    </row>
    <row r="30" spans="1:7" x14ac:dyDescent="0.2">
      <c r="A30" s="274"/>
      <c r="B30" s="219">
        <v>5</v>
      </c>
      <c r="C30" s="32"/>
      <c r="D30" s="151"/>
      <c r="E30" s="33"/>
      <c r="F30" s="151" t="s">
        <v>556</v>
      </c>
      <c r="G30" s="190">
        <v>2252000</v>
      </c>
    </row>
    <row r="31" spans="1:7" ht="31.5" x14ac:dyDescent="0.2">
      <c r="A31" s="274"/>
      <c r="B31" s="275"/>
      <c r="C31" s="275"/>
      <c r="D31" s="151"/>
      <c r="E31" s="151"/>
      <c r="F31" s="151" t="s">
        <v>316</v>
      </c>
      <c r="G31" s="190">
        <f>G25+G26+G30</f>
        <v>220221683</v>
      </c>
    </row>
    <row r="32" spans="1:7" ht="21" x14ac:dyDescent="0.2">
      <c r="A32" s="274" t="s">
        <v>317</v>
      </c>
      <c r="B32" s="150">
        <v>2</v>
      </c>
      <c r="C32" s="32"/>
      <c r="D32" s="151"/>
      <c r="E32" s="33"/>
      <c r="F32" s="151" t="s">
        <v>318</v>
      </c>
      <c r="G32" s="190">
        <v>42214000</v>
      </c>
    </row>
    <row r="33" spans="1:7" x14ac:dyDescent="0.2">
      <c r="A33" s="274"/>
      <c r="B33" s="274">
        <v>3</v>
      </c>
      <c r="C33" s="34" t="s">
        <v>303</v>
      </c>
      <c r="D33" s="29"/>
      <c r="E33" s="29"/>
      <c r="F33" s="31" t="s">
        <v>557</v>
      </c>
      <c r="G33" s="191">
        <v>7140000</v>
      </c>
    </row>
    <row r="34" spans="1:7" x14ac:dyDescent="0.2">
      <c r="A34" s="274"/>
      <c r="B34" s="274"/>
      <c r="C34" s="34" t="s">
        <v>305</v>
      </c>
      <c r="D34" s="29"/>
      <c r="E34" s="29"/>
      <c r="F34" s="31" t="s">
        <v>319</v>
      </c>
      <c r="G34" s="193">
        <v>0</v>
      </c>
    </row>
    <row r="35" spans="1:7" x14ac:dyDescent="0.2">
      <c r="A35" s="274"/>
      <c r="B35" s="274"/>
      <c r="C35" s="34" t="s">
        <v>307</v>
      </c>
      <c r="D35" s="29"/>
      <c r="E35" s="29"/>
      <c r="F35" s="31" t="s">
        <v>320</v>
      </c>
      <c r="G35" s="191">
        <v>0</v>
      </c>
    </row>
    <row r="36" spans="1:7" x14ac:dyDescent="0.2">
      <c r="A36" s="274"/>
      <c r="B36" s="274"/>
      <c r="C36" s="34" t="s">
        <v>321</v>
      </c>
      <c r="D36" s="29"/>
      <c r="E36" s="29"/>
      <c r="F36" s="31" t="s">
        <v>322</v>
      </c>
      <c r="G36" s="191">
        <v>5380000</v>
      </c>
    </row>
    <row r="37" spans="1:7" x14ac:dyDescent="0.2">
      <c r="A37" s="274"/>
      <c r="B37" s="274"/>
      <c r="C37" s="34" t="s">
        <v>323</v>
      </c>
      <c r="D37" s="29"/>
      <c r="E37" s="29"/>
      <c r="F37" s="31" t="s">
        <v>324</v>
      </c>
      <c r="G37" s="193">
        <v>0</v>
      </c>
    </row>
    <row r="38" spans="1:7" x14ac:dyDescent="0.2">
      <c r="A38" s="274"/>
      <c r="B38" s="274"/>
      <c r="C38" s="34" t="s">
        <v>325</v>
      </c>
      <c r="D38" s="29"/>
      <c r="E38" s="29"/>
      <c r="F38" s="31" t="s">
        <v>326</v>
      </c>
      <c r="G38" s="193">
        <v>0</v>
      </c>
    </row>
    <row r="39" spans="1:7" ht="22.5" x14ac:dyDescent="0.2">
      <c r="A39" s="274"/>
      <c r="B39" s="274"/>
      <c r="C39" s="34" t="s">
        <v>327</v>
      </c>
      <c r="D39" s="29"/>
      <c r="E39" s="29"/>
      <c r="F39" s="31" t="s">
        <v>328</v>
      </c>
      <c r="G39" s="191">
        <v>6000000</v>
      </c>
    </row>
    <row r="40" spans="1:7" ht="22.5" x14ac:dyDescent="0.2">
      <c r="A40" s="274"/>
      <c r="B40" s="274"/>
      <c r="C40" s="34" t="s">
        <v>329</v>
      </c>
      <c r="D40" s="29"/>
      <c r="E40" s="29"/>
      <c r="F40" s="31" t="s">
        <v>330</v>
      </c>
      <c r="G40" s="193">
        <v>0</v>
      </c>
    </row>
    <row r="41" spans="1:7" x14ac:dyDescent="0.2">
      <c r="A41" s="274"/>
      <c r="B41" s="274"/>
      <c r="C41" s="34" t="s">
        <v>331</v>
      </c>
      <c r="D41" s="29"/>
      <c r="E41" s="29"/>
      <c r="F41" s="31" t="s">
        <v>332</v>
      </c>
      <c r="G41" s="193">
        <v>0</v>
      </c>
    </row>
    <row r="42" spans="1:7" x14ac:dyDescent="0.2">
      <c r="A42" s="274"/>
      <c r="B42" s="274"/>
      <c r="C42" s="34" t="s">
        <v>333</v>
      </c>
      <c r="D42" s="29"/>
      <c r="E42" s="29"/>
      <c r="F42" s="31" t="s">
        <v>334</v>
      </c>
      <c r="G42" s="191">
        <v>0</v>
      </c>
    </row>
    <row r="43" spans="1:7" x14ac:dyDescent="0.2">
      <c r="A43" s="274"/>
      <c r="B43" s="274"/>
      <c r="C43" s="34" t="s">
        <v>335</v>
      </c>
      <c r="D43" s="29"/>
      <c r="E43" s="29"/>
      <c r="F43" s="31" t="s">
        <v>336</v>
      </c>
      <c r="G43" s="193">
        <v>0</v>
      </c>
    </row>
    <row r="44" spans="1:7" x14ac:dyDescent="0.2">
      <c r="A44" s="274"/>
      <c r="B44" s="274"/>
      <c r="C44" s="34" t="s">
        <v>337</v>
      </c>
      <c r="D44" s="29"/>
      <c r="E44" s="29"/>
      <c r="F44" s="31" t="s">
        <v>338</v>
      </c>
      <c r="G44" s="193">
        <v>0</v>
      </c>
    </row>
    <row r="45" spans="1:7" x14ac:dyDescent="0.2">
      <c r="A45" s="274"/>
      <c r="B45" s="274"/>
      <c r="C45" s="34" t="s">
        <v>339</v>
      </c>
      <c r="D45" s="29"/>
      <c r="E45" s="29"/>
      <c r="F45" s="31" t="s">
        <v>340</v>
      </c>
      <c r="G45" s="193">
        <v>0</v>
      </c>
    </row>
    <row r="46" spans="1:7" ht="21" x14ac:dyDescent="0.2">
      <c r="A46" s="274"/>
      <c r="B46" s="274"/>
      <c r="C46" s="32"/>
      <c r="D46" s="150"/>
      <c r="E46" s="35"/>
      <c r="F46" s="151" t="s">
        <v>341</v>
      </c>
      <c r="G46" s="190">
        <f>G32+G33+G36+G39</f>
        <v>60734000</v>
      </c>
    </row>
    <row r="47" spans="1:7" ht="42" x14ac:dyDescent="0.2">
      <c r="A47" s="274"/>
      <c r="B47" s="219"/>
      <c r="C47" s="34"/>
      <c r="D47" s="29"/>
      <c r="E47" s="29"/>
      <c r="F47" s="151" t="s">
        <v>342</v>
      </c>
      <c r="G47" s="189">
        <v>0</v>
      </c>
    </row>
    <row r="48" spans="1:7" ht="22.5" x14ac:dyDescent="0.2">
      <c r="A48" s="274"/>
      <c r="B48" s="274">
        <v>5</v>
      </c>
      <c r="C48" s="34" t="s">
        <v>359</v>
      </c>
      <c r="D48" s="29"/>
      <c r="E48" s="29"/>
      <c r="F48" s="31" t="s">
        <v>343</v>
      </c>
      <c r="G48" s="191">
        <v>27683000</v>
      </c>
    </row>
    <row r="49" spans="1:7" x14ac:dyDescent="0.2">
      <c r="A49" s="274"/>
      <c r="B49" s="274"/>
      <c r="C49" s="34" t="s">
        <v>365</v>
      </c>
      <c r="D49" s="29"/>
      <c r="E49" s="29"/>
      <c r="F49" s="31" t="s">
        <v>344</v>
      </c>
      <c r="G49" s="191">
        <v>53105083</v>
      </c>
    </row>
    <row r="50" spans="1:7" ht="22.5" x14ac:dyDescent="0.2">
      <c r="A50" s="274"/>
      <c r="B50" s="274"/>
      <c r="C50" s="34" t="s">
        <v>305</v>
      </c>
      <c r="D50" s="29"/>
      <c r="E50" s="29"/>
      <c r="F50" s="31" t="s">
        <v>345</v>
      </c>
      <c r="G50" s="191">
        <v>573436</v>
      </c>
    </row>
    <row r="51" spans="1:7" x14ac:dyDescent="0.2">
      <c r="A51" s="274"/>
      <c r="B51" s="274"/>
      <c r="C51" s="34"/>
      <c r="D51" s="29"/>
      <c r="E51" s="29"/>
      <c r="F51" s="151" t="s">
        <v>346</v>
      </c>
      <c r="G51" s="190">
        <f>G48+G49+G50</f>
        <v>81361519</v>
      </c>
    </row>
    <row r="52" spans="1:7" ht="33.75" x14ac:dyDescent="0.2">
      <c r="A52" s="274"/>
      <c r="B52" s="271">
        <v>6</v>
      </c>
      <c r="C52" s="34" t="s">
        <v>558</v>
      </c>
      <c r="D52" s="29"/>
      <c r="E52" s="29"/>
      <c r="F52" s="31" t="s">
        <v>560</v>
      </c>
      <c r="G52" s="191">
        <v>20327400</v>
      </c>
    </row>
    <row r="53" spans="1:7" ht="33.75" x14ac:dyDescent="0.2">
      <c r="A53" s="274"/>
      <c r="B53" s="272"/>
      <c r="C53" s="34" t="s">
        <v>559</v>
      </c>
      <c r="D53" s="29"/>
      <c r="E53" s="29"/>
      <c r="F53" s="31" t="s">
        <v>561</v>
      </c>
      <c r="G53" s="191">
        <v>14965000</v>
      </c>
    </row>
    <row r="54" spans="1:7" x14ac:dyDescent="0.2">
      <c r="A54" s="274"/>
      <c r="B54" s="272"/>
      <c r="C54" s="34" t="s">
        <v>305</v>
      </c>
      <c r="D54" s="29"/>
      <c r="E54" s="29"/>
      <c r="F54" s="31" t="s">
        <v>562</v>
      </c>
      <c r="G54" s="191">
        <v>15213000</v>
      </c>
    </row>
    <row r="55" spans="1:7" x14ac:dyDescent="0.2">
      <c r="A55" s="274"/>
      <c r="B55" s="273"/>
      <c r="C55" s="34"/>
      <c r="D55" s="29"/>
      <c r="E55" s="29"/>
      <c r="F55" s="220" t="s">
        <v>563</v>
      </c>
      <c r="G55" s="190">
        <f>G52+G53+G54</f>
        <v>50505400</v>
      </c>
    </row>
    <row r="56" spans="1:7" ht="42" x14ac:dyDescent="0.2">
      <c r="A56" s="274"/>
      <c r="B56" s="274"/>
      <c r="C56" s="274"/>
      <c r="D56" s="150"/>
      <c r="E56" s="35"/>
      <c r="F56" s="151" t="s">
        <v>347</v>
      </c>
      <c r="G56" s="190">
        <f>G46+G51+G55</f>
        <v>192600919</v>
      </c>
    </row>
    <row r="57" spans="1:7" ht="22.5" x14ac:dyDescent="0.2">
      <c r="A57" s="274" t="s">
        <v>348</v>
      </c>
      <c r="B57" s="274">
        <v>1</v>
      </c>
      <c r="C57" s="34" t="s">
        <v>303</v>
      </c>
      <c r="D57" s="29"/>
      <c r="E57" s="29"/>
      <c r="F57" s="31" t="s">
        <v>349</v>
      </c>
      <c r="G57" s="193">
        <v>0</v>
      </c>
    </row>
    <row r="58" spans="1:7" x14ac:dyDescent="0.2">
      <c r="A58" s="274"/>
      <c r="B58" s="274"/>
      <c r="C58" s="34" t="s">
        <v>305</v>
      </c>
      <c r="D58" s="29"/>
      <c r="E58" s="29"/>
      <c r="F58" s="31" t="s">
        <v>350</v>
      </c>
      <c r="G58" s="193">
        <v>0</v>
      </c>
    </row>
    <row r="59" spans="1:7" ht="22.5" x14ac:dyDescent="0.2">
      <c r="A59" s="274"/>
      <c r="B59" s="274"/>
      <c r="C59" s="34" t="s">
        <v>307</v>
      </c>
      <c r="D59" s="29"/>
      <c r="E59" s="29"/>
      <c r="F59" s="31" t="s">
        <v>351</v>
      </c>
      <c r="G59" s="193">
        <v>0</v>
      </c>
    </row>
    <row r="60" spans="1:7" ht="22.5" x14ac:dyDescent="0.2">
      <c r="A60" s="274"/>
      <c r="B60" s="274"/>
      <c r="C60" s="34" t="s">
        <v>321</v>
      </c>
      <c r="D60" s="29"/>
      <c r="E60" s="29"/>
      <c r="F60" s="31" t="s">
        <v>352</v>
      </c>
      <c r="G60" s="191">
        <v>12672330</v>
      </c>
    </row>
    <row r="61" spans="1:7" ht="22.5" x14ac:dyDescent="0.2">
      <c r="A61" s="274"/>
      <c r="B61" s="274"/>
      <c r="C61" s="34" t="s">
        <v>323</v>
      </c>
      <c r="D61" s="29"/>
      <c r="E61" s="29"/>
      <c r="F61" s="31" t="s">
        <v>353</v>
      </c>
      <c r="G61" s="193">
        <v>0</v>
      </c>
    </row>
    <row r="62" spans="1:7" ht="22.5" x14ac:dyDescent="0.2">
      <c r="A62" s="274"/>
      <c r="B62" s="274"/>
      <c r="C62" s="34" t="s">
        <v>325</v>
      </c>
      <c r="D62" s="29"/>
      <c r="E62" s="29"/>
      <c r="F62" s="31" t="s">
        <v>354</v>
      </c>
      <c r="G62" s="193">
        <v>0</v>
      </c>
    </row>
    <row r="63" spans="1:7" ht="22.5" x14ac:dyDescent="0.2">
      <c r="A63" s="274"/>
      <c r="B63" s="274"/>
      <c r="C63" s="34" t="s">
        <v>327</v>
      </c>
      <c r="D63" s="29"/>
      <c r="E63" s="29"/>
      <c r="F63" s="31" t="s">
        <v>355</v>
      </c>
      <c r="G63" s="193">
        <v>0</v>
      </c>
    </row>
    <row r="64" spans="1:7" ht="22.5" x14ac:dyDescent="0.2">
      <c r="A64" s="274"/>
      <c r="B64" s="274"/>
      <c r="C64" s="34" t="s">
        <v>329</v>
      </c>
      <c r="D64" s="29"/>
      <c r="E64" s="29"/>
      <c r="F64" s="31" t="s">
        <v>356</v>
      </c>
      <c r="G64" s="193">
        <v>0</v>
      </c>
    </row>
    <row r="65" spans="1:7" ht="21" x14ac:dyDescent="0.2">
      <c r="A65" s="274"/>
      <c r="B65" s="274"/>
      <c r="C65" s="34"/>
      <c r="D65" s="29"/>
      <c r="E65" s="29"/>
      <c r="F65" s="151" t="s">
        <v>357</v>
      </c>
      <c r="G65" s="190">
        <f>G60</f>
        <v>12672330</v>
      </c>
    </row>
    <row r="66" spans="1:7" x14ac:dyDescent="0.2">
      <c r="A66" s="274"/>
      <c r="B66" s="274">
        <v>2</v>
      </c>
      <c r="C66" s="34" t="s">
        <v>303</v>
      </c>
      <c r="D66" s="29"/>
      <c r="E66" s="29"/>
      <c r="F66" s="31" t="s">
        <v>358</v>
      </c>
      <c r="G66" s="193">
        <v>0</v>
      </c>
    </row>
    <row r="67" spans="1:7" ht="22.5" x14ac:dyDescent="0.2">
      <c r="A67" s="274"/>
      <c r="B67" s="274"/>
      <c r="C67" s="34"/>
      <c r="D67" s="29" t="s">
        <v>359</v>
      </c>
      <c r="E67" s="29"/>
      <c r="F67" s="178" t="s">
        <v>360</v>
      </c>
      <c r="G67" s="193">
        <v>0</v>
      </c>
    </row>
    <row r="68" spans="1:7" ht="22.5" x14ac:dyDescent="0.2">
      <c r="A68" s="274"/>
      <c r="B68" s="274"/>
      <c r="C68" s="34"/>
      <c r="D68" s="30"/>
      <c r="E68" s="30" t="s">
        <v>361</v>
      </c>
      <c r="F68" s="178" t="s">
        <v>362</v>
      </c>
      <c r="G68" s="194">
        <v>0</v>
      </c>
    </row>
    <row r="69" spans="1:7" ht="22.5" x14ac:dyDescent="0.2">
      <c r="A69" s="274"/>
      <c r="B69" s="274"/>
      <c r="C69" s="34"/>
      <c r="D69" s="30"/>
      <c r="E69" s="30" t="s">
        <v>363</v>
      </c>
      <c r="F69" s="178" t="s">
        <v>364</v>
      </c>
      <c r="G69" s="194">
        <v>0</v>
      </c>
    </row>
    <row r="70" spans="1:7" ht="22.5" x14ac:dyDescent="0.2">
      <c r="A70" s="274"/>
      <c r="B70" s="274"/>
      <c r="C70" s="34"/>
      <c r="D70" s="29" t="s">
        <v>365</v>
      </c>
      <c r="E70" s="29"/>
      <c r="F70" s="178" t="s">
        <v>366</v>
      </c>
      <c r="G70" s="193">
        <v>0</v>
      </c>
    </row>
    <row r="71" spans="1:7" ht="22.5" x14ac:dyDescent="0.2">
      <c r="A71" s="274"/>
      <c r="B71" s="274"/>
      <c r="C71" s="34"/>
      <c r="D71" s="30"/>
      <c r="E71" s="30" t="s">
        <v>367</v>
      </c>
      <c r="F71" s="178" t="s">
        <v>368</v>
      </c>
      <c r="G71" s="194">
        <v>0</v>
      </c>
    </row>
    <row r="72" spans="1:7" ht="22.5" x14ac:dyDescent="0.2">
      <c r="A72" s="274"/>
      <c r="B72" s="274"/>
      <c r="C72" s="34"/>
      <c r="D72" s="30"/>
      <c r="E72" s="30" t="s">
        <v>369</v>
      </c>
      <c r="F72" s="178" t="s">
        <v>370</v>
      </c>
      <c r="G72" s="194">
        <v>0</v>
      </c>
    </row>
    <row r="73" spans="1:7" x14ac:dyDescent="0.2">
      <c r="A73" s="274"/>
      <c r="B73" s="274"/>
      <c r="C73" s="34" t="s">
        <v>305</v>
      </c>
      <c r="D73" s="29"/>
      <c r="E73" s="29"/>
      <c r="F73" s="31" t="s">
        <v>371</v>
      </c>
      <c r="G73" s="193">
        <v>0</v>
      </c>
    </row>
    <row r="74" spans="1:7" ht="22.5" x14ac:dyDescent="0.2">
      <c r="A74" s="274"/>
      <c r="B74" s="274"/>
      <c r="C74" s="34"/>
      <c r="D74" s="29" t="s">
        <v>372</v>
      </c>
      <c r="E74" s="29"/>
      <c r="F74" s="178" t="s">
        <v>373</v>
      </c>
      <c r="G74" s="194">
        <v>0</v>
      </c>
    </row>
    <row r="75" spans="1:7" ht="22.5" x14ac:dyDescent="0.2">
      <c r="A75" s="274"/>
      <c r="B75" s="274"/>
      <c r="C75" s="34"/>
      <c r="D75" s="29" t="s">
        <v>374</v>
      </c>
      <c r="E75" s="29"/>
      <c r="F75" s="178" t="s">
        <v>375</v>
      </c>
      <c r="G75" s="194">
        <v>0</v>
      </c>
    </row>
    <row r="76" spans="1:7" ht="22.5" x14ac:dyDescent="0.2">
      <c r="A76" s="274"/>
      <c r="B76" s="274"/>
      <c r="C76" s="34"/>
      <c r="D76" s="29" t="s">
        <v>376</v>
      </c>
      <c r="E76" s="29"/>
      <c r="F76" s="178" t="s">
        <v>377</v>
      </c>
      <c r="G76" s="194">
        <v>0</v>
      </c>
    </row>
    <row r="77" spans="1:7" ht="22.5" x14ac:dyDescent="0.2">
      <c r="A77" s="274"/>
      <c r="B77" s="274"/>
      <c r="C77" s="34"/>
      <c r="D77" s="29" t="s">
        <v>378</v>
      </c>
      <c r="E77" s="29"/>
      <c r="F77" s="178" t="s">
        <v>379</v>
      </c>
      <c r="G77" s="194">
        <v>0</v>
      </c>
    </row>
    <row r="78" spans="1:7" x14ac:dyDescent="0.2">
      <c r="A78" s="274"/>
      <c r="B78" s="274"/>
      <c r="C78" s="34" t="s">
        <v>307</v>
      </c>
      <c r="D78" s="29"/>
      <c r="E78" s="29"/>
      <c r="F78" s="31" t="s">
        <v>380</v>
      </c>
      <c r="G78" s="193">
        <v>0</v>
      </c>
    </row>
    <row r="79" spans="1:7" x14ac:dyDescent="0.2">
      <c r="A79" s="274"/>
      <c r="B79" s="274"/>
      <c r="C79" s="34"/>
      <c r="D79" s="29" t="s">
        <v>381</v>
      </c>
      <c r="E79" s="29"/>
      <c r="F79" s="178" t="s">
        <v>382</v>
      </c>
      <c r="G79" s="193">
        <v>0</v>
      </c>
    </row>
    <row r="80" spans="1:7" x14ac:dyDescent="0.2">
      <c r="A80" s="274"/>
      <c r="B80" s="274"/>
      <c r="C80" s="34"/>
      <c r="D80" s="30"/>
      <c r="E80" s="30" t="s">
        <v>383</v>
      </c>
      <c r="F80" s="178" t="s">
        <v>384</v>
      </c>
      <c r="G80" s="194">
        <v>0</v>
      </c>
    </row>
    <row r="81" spans="1:7" x14ac:dyDescent="0.2">
      <c r="A81" s="274"/>
      <c r="B81" s="274"/>
      <c r="C81" s="34"/>
      <c r="D81" s="30"/>
      <c r="E81" s="30" t="s">
        <v>385</v>
      </c>
      <c r="F81" s="178" t="s">
        <v>386</v>
      </c>
      <c r="G81" s="194">
        <v>0</v>
      </c>
    </row>
    <row r="82" spans="1:7" x14ac:dyDescent="0.2">
      <c r="A82" s="274"/>
      <c r="B82" s="274"/>
      <c r="C82" s="34"/>
      <c r="D82" s="29" t="s">
        <v>387</v>
      </c>
      <c r="E82" s="29"/>
      <c r="F82" s="178" t="s">
        <v>388</v>
      </c>
      <c r="G82" s="193">
        <v>0</v>
      </c>
    </row>
    <row r="83" spans="1:7" x14ac:dyDescent="0.2">
      <c r="A83" s="274"/>
      <c r="B83" s="274"/>
      <c r="C83" s="34"/>
      <c r="D83" s="30"/>
      <c r="E83" s="30" t="s">
        <v>389</v>
      </c>
      <c r="F83" s="178" t="s">
        <v>390</v>
      </c>
      <c r="G83" s="194">
        <v>0</v>
      </c>
    </row>
    <row r="84" spans="1:7" x14ac:dyDescent="0.2">
      <c r="A84" s="274"/>
      <c r="B84" s="274"/>
      <c r="C84" s="34"/>
      <c r="D84" s="30"/>
      <c r="E84" s="30" t="s">
        <v>391</v>
      </c>
      <c r="F84" s="178" t="s">
        <v>392</v>
      </c>
      <c r="G84" s="194">
        <v>0</v>
      </c>
    </row>
    <row r="85" spans="1:7" ht="31.5" x14ac:dyDescent="0.2">
      <c r="A85" s="274"/>
      <c r="B85" s="274"/>
      <c r="C85" s="34"/>
      <c r="D85" s="29"/>
      <c r="E85" s="29"/>
      <c r="F85" s="151" t="s">
        <v>393</v>
      </c>
      <c r="G85" s="189">
        <v>0</v>
      </c>
    </row>
    <row r="86" spans="1:7" ht="31.5" x14ac:dyDescent="0.2">
      <c r="A86" s="274"/>
      <c r="B86" s="274"/>
      <c r="C86" s="274"/>
      <c r="D86" s="150"/>
      <c r="E86" s="35"/>
      <c r="F86" s="151" t="s">
        <v>394</v>
      </c>
      <c r="G86" s="190">
        <f>G65</f>
        <v>12672330</v>
      </c>
    </row>
    <row r="87" spans="1:7" x14ac:dyDescent="0.2">
      <c r="A87" s="165"/>
    </row>
  </sheetData>
  <mergeCells count="25">
    <mergeCell ref="F6:F7"/>
    <mergeCell ref="A2:G2"/>
    <mergeCell ref="A4:G4"/>
    <mergeCell ref="A5:G5"/>
    <mergeCell ref="A6:A7"/>
    <mergeCell ref="B6:B7"/>
    <mergeCell ref="C6:C7"/>
    <mergeCell ref="D6:D7"/>
    <mergeCell ref="E6:E7"/>
    <mergeCell ref="A8:A17"/>
    <mergeCell ref="B8:B11"/>
    <mergeCell ref="B17:C17"/>
    <mergeCell ref="A18:A31"/>
    <mergeCell ref="B18:B25"/>
    <mergeCell ref="B26:B29"/>
    <mergeCell ref="B31:C31"/>
    <mergeCell ref="B52:B55"/>
    <mergeCell ref="B56:C56"/>
    <mergeCell ref="A57:A86"/>
    <mergeCell ref="B57:B65"/>
    <mergeCell ref="B66:B85"/>
    <mergeCell ref="B86:C86"/>
    <mergeCell ref="A32:A56"/>
    <mergeCell ref="B33:B46"/>
    <mergeCell ref="B48:B51"/>
  </mergeCells>
  <pageMargins left="0.7" right="0.7" top="0.75" bottom="0.75" header="0.3" footer="0.3"/>
  <pageSetup paperSize="9" scale="93" orientation="portrait" r:id="rId1"/>
  <rowBreaks count="1" manualBreakCount="1">
    <brk id="4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I161"/>
  <sheetViews>
    <sheetView zoomScaleNormal="100" workbookViewId="0">
      <selection activeCell="A2" sqref="A2:G2"/>
    </sheetView>
  </sheetViews>
  <sheetFormatPr defaultRowHeight="15" x14ac:dyDescent="0.25"/>
  <cols>
    <col min="1" max="1" width="7.140625" style="100" customWidth="1"/>
    <col min="2" max="2" width="9.140625" style="100" hidden="1" customWidth="1"/>
    <col min="3" max="3" width="28" style="101" customWidth="1"/>
    <col min="4" max="4" width="18.85546875" style="71" customWidth="1"/>
    <col min="5" max="5" width="12.85546875" style="71" customWidth="1"/>
    <col min="6" max="6" width="14.28515625" style="71" customWidth="1"/>
    <col min="7" max="7" width="15.42578125" style="71" customWidth="1"/>
    <col min="8" max="8" width="13.5703125" style="71" bestFit="1" customWidth="1"/>
    <col min="9" max="9" width="16.140625" style="71" bestFit="1" customWidth="1"/>
    <col min="10" max="16384" width="9.140625" style="71"/>
  </cols>
  <sheetData>
    <row r="2" spans="1:7" ht="40.5" customHeight="1" x14ac:dyDescent="0.25">
      <c r="A2" s="276" t="s">
        <v>617</v>
      </c>
      <c r="B2" s="276"/>
      <c r="C2" s="276"/>
      <c r="D2" s="276"/>
      <c r="E2" s="276"/>
      <c r="F2" s="276"/>
      <c r="G2" s="276"/>
    </row>
    <row r="3" spans="1:7" x14ac:dyDescent="0.25">
      <c r="A3" s="287" t="s">
        <v>174</v>
      </c>
      <c r="B3" s="287"/>
      <c r="C3" s="277" t="s">
        <v>395</v>
      </c>
      <c r="D3" s="277"/>
      <c r="E3" s="277"/>
      <c r="F3" s="277"/>
      <c r="G3" s="277"/>
    </row>
    <row r="4" spans="1:7" ht="19.5" customHeight="1" x14ac:dyDescent="0.25">
      <c r="A4" s="287" t="s">
        <v>396</v>
      </c>
      <c r="B4" s="287"/>
      <c r="C4" s="277" t="s">
        <v>397</v>
      </c>
      <c r="D4" s="277"/>
      <c r="E4" s="277"/>
      <c r="F4" s="277"/>
      <c r="G4" s="277"/>
    </row>
    <row r="5" spans="1:7" x14ac:dyDescent="0.25">
      <c r="A5" s="286"/>
      <c r="B5" s="286"/>
      <c r="C5" s="72"/>
      <c r="D5" s="73"/>
      <c r="E5" s="73"/>
      <c r="F5" s="73"/>
      <c r="G5" s="74"/>
    </row>
    <row r="6" spans="1:7" x14ac:dyDescent="0.25">
      <c r="A6" s="280" t="s">
        <v>398</v>
      </c>
      <c r="B6" s="280"/>
      <c r="C6" s="284" t="s">
        <v>399</v>
      </c>
      <c r="D6" s="277" t="s">
        <v>546</v>
      </c>
      <c r="E6" s="277"/>
      <c r="F6" s="277"/>
      <c r="G6" s="294"/>
    </row>
    <row r="7" spans="1:7" ht="21" x14ac:dyDescent="0.25">
      <c r="A7" s="280"/>
      <c r="B7" s="280"/>
      <c r="C7" s="284"/>
      <c r="D7" s="75" t="s">
        <v>4</v>
      </c>
      <c r="E7" s="75" t="s">
        <v>5</v>
      </c>
      <c r="F7" s="75" t="s">
        <v>6</v>
      </c>
      <c r="G7" s="76" t="s">
        <v>7</v>
      </c>
    </row>
    <row r="8" spans="1:7" x14ac:dyDescent="0.25">
      <c r="A8" s="280">
        <v>1</v>
      </c>
      <c r="B8" s="280"/>
      <c r="C8" s="152">
        <v>2</v>
      </c>
      <c r="D8" s="76">
        <v>3</v>
      </c>
      <c r="E8" s="76">
        <v>4</v>
      </c>
      <c r="F8" s="76">
        <v>5</v>
      </c>
      <c r="G8" s="76">
        <v>6</v>
      </c>
    </row>
    <row r="9" spans="1:7" x14ac:dyDescent="0.25">
      <c r="A9" s="285" t="s">
        <v>172</v>
      </c>
      <c r="B9" s="285"/>
      <c r="C9" s="285"/>
      <c r="D9" s="285"/>
      <c r="E9" s="285"/>
      <c r="F9" s="285"/>
      <c r="G9" s="285"/>
    </row>
    <row r="10" spans="1:7" ht="21" x14ac:dyDescent="0.25">
      <c r="A10" s="280" t="s">
        <v>8</v>
      </c>
      <c r="B10" s="280"/>
      <c r="C10" s="68" t="s">
        <v>9</v>
      </c>
      <c r="D10" s="69">
        <f>D11+D12+D13+D14+D15+D16</f>
        <v>484956424</v>
      </c>
      <c r="E10" s="70"/>
      <c r="F10" s="69">
        <f t="shared" ref="F10" si="0">F11+F12+F13+F14+F15+F16</f>
        <v>122102800</v>
      </c>
      <c r="G10" s="69">
        <f>D10+E10+F10</f>
        <v>607059224</v>
      </c>
    </row>
    <row r="11" spans="1:7" ht="22.5" x14ac:dyDescent="0.25">
      <c r="A11" s="281" t="s">
        <v>455</v>
      </c>
      <c r="B11" s="281"/>
      <c r="C11" s="65" t="s">
        <v>10</v>
      </c>
      <c r="D11" s="66">
        <v>45623892</v>
      </c>
      <c r="E11" s="67"/>
      <c r="F11" s="66">
        <v>122102800</v>
      </c>
      <c r="G11" s="66">
        <f t="shared" ref="G11:G14" si="1">D11+E11+F11</f>
        <v>167726692</v>
      </c>
    </row>
    <row r="12" spans="1:7" ht="22.5" x14ac:dyDescent="0.25">
      <c r="A12" s="281" t="s">
        <v>431</v>
      </c>
      <c r="B12" s="281"/>
      <c r="C12" s="65" t="s">
        <v>11</v>
      </c>
      <c r="D12" s="66">
        <v>223395283</v>
      </c>
      <c r="E12" s="67"/>
      <c r="F12" s="67"/>
      <c r="G12" s="66">
        <f t="shared" si="1"/>
        <v>223395283</v>
      </c>
    </row>
    <row r="13" spans="1:7" ht="22.5" x14ac:dyDescent="0.25">
      <c r="A13" s="281" t="s">
        <v>456</v>
      </c>
      <c r="B13" s="281"/>
      <c r="C13" s="65" t="s">
        <v>12</v>
      </c>
      <c r="D13" s="66">
        <v>192600919</v>
      </c>
      <c r="E13" s="67"/>
      <c r="F13" s="67"/>
      <c r="G13" s="66">
        <f t="shared" si="1"/>
        <v>192600919</v>
      </c>
    </row>
    <row r="14" spans="1:7" ht="22.5" x14ac:dyDescent="0.25">
      <c r="A14" s="281" t="s">
        <v>457</v>
      </c>
      <c r="B14" s="281"/>
      <c r="C14" s="65" t="s">
        <v>13</v>
      </c>
      <c r="D14" s="66">
        <v>12672330</v>
      </c>
      <c r="E14" s="67"/>
      <c r="F14" s="67"/>
      <c r="G14" s="66">
        <f t="shared" si="1"/>
        <v>12672330</v>
      </c>
    </row>
    <row r="15" spans="1:7" ht="22.5" x14ac:dyDescent="0.25">
      <c r="A15" s="281" t="s">
        <v>458</v>
      </c>
      <c r="B15" s="281"/>
      <c r="C15" s="65" t="s">
        <v>14</v>
      </c>
      <c r="D15" s="67"/>
      <c r="E15" s="67"/>
      <c r="F15" s="67"/>
      <c r="G15" s="67"/>
    </row>
    <row r="16" spans="1:7" ht="22.5" x14ac:dyDescent="0.25">
      <c r="A16" s="281" t="s">
        <v>459</v>
      </c>
      <c r="B16" s="281"/>
      <c r="C16" s="65" t="s">
        <v>15</v>
      </c>
      <c r="D16" s="66">
        <v>10664000</v>
      </c>
      <c r="E16" s="67"/>
      <c r="F16" s="67"/>
      <c r="G16" s="66">
        <v>10664000</v>
      </c>
    </row>
    <row r="17" spans="1:7" x14ac:dyDescent="0.25">
      <c r="A17" s="278" t="s">
        <v>460</v>
      </c>
      <c r="B17" s="279"/>
      <c r="C17" s="77" t="s">
        <v>426</v>
      </c>
      <c r="D17" s="78"/>
      <c r="E17" s="78"/>
      <c r="F17" s="78"/>
      <c r="G17" s="78"/>
    </row>
    <row r="18" spans="1:7" ht="31.5" x14ac:dyDescent="0.25">
      <c r="A18" s="280" t="s">
        <v>16</v>
      </c>
      <c r="B18" s="280"/>
      <c r="C18" s="68" t="s">
        <v>17</v>
      </c>
      <c r="D18" s="69">
        <f>D19+D20+D21+D22+D23</f>
        <v>28745115</v>
      </c>
      <c r="E18" s="70">
        <f t="shared" ref="E18:F18" si="2">E19+E20+E21+E22+E23</f>
        <v>0</v>
      </c>
      <c r="F18" s="70">
        <f t="shared" si="2"/>
        <v>0</v>
      </c>
      <c r="G18" s="69">
        <f t="shared" ref="G18:G23" si="3">D18+E18+F18</f>
        <v>28745115</v>
      </c>
    </row>
    <row r="19" spans="1:7" x14ac:dyDescent="0.25">
      <c r="A19" s="281" t="s">
        <v>461</v>
      </c>
      <c r="B19" s="281"/>
      <c r="C19" s="65" t="s">
        <v>18</v>
      </c>
      <c r="D19" s="67"/>
      <c r="E19" s="67"/>
      <c r="F19" s="67"/>
      <c r="G19" s="67">
        <f t="shared" si="3"/>
        <v>0</v>
      </c>
    </row>
    <row r="20" spans="1:7" ht="22.5" x14ac:dyDescent="0.25">
      <c r="A20" s="281" t="s">
        <v>462</v>
      </c>
      <c r="B20" s="281"/>
      <c r="C20" s="65" t="s">
        <v>19</v>
      </c>
      <c r="D20" s="67"/>
      <c r="E20" s="67"/>
      <c r="F20" s="67"/>
      <c r="G20" s="67">
        <f t="shared" si="3"/>
        <v>0</v>
      </c>
    </row>
    <row r="21" spans="1:7" ht="22.5" x14ac:dyDescent="0.25">
      <c r="A21" s="281" t="s">
        <v>463</v>
      </c>
      <c r="B21" s="281"/>
      <c r="C21" s="65" t="s">
        <v>400</v>
      </c>
      <c r="D21" s="67"/>
      <c r="E21" s="67"/>
      <c r="F21" s="67"/>
      <c r="G21" s="67">
        <f t="shared" si="3"/>
        <v>0</v>
      </c>
    </row>
    <row r="22" spans="1:7" ht="22.5" x14ac:dyDescent="0.25">
      <c r="A22" s="281" t="s">
        <v>464</v>
      </c>
      <c r="B22" s="281"/>
      <c r="C22" s="65" t="s">
        <v>401</v>
      </c>
      <c r="D22" s="67"/>
      <c r="E22" s="67"/>
      <c r="F22" s="67"/>
      <c r="G22" s="67">
        <f t="shared" si="3"/>
        <v>0</v>
      </c>
    </row>
    <row r="23" spans="1:7" ht="22.5" x14ac:dyDescent="0.25">
      <c r="A23" s="281" t="s">
        <v>465</v>
      </c>
      <c r="B23" s="281"/>
      <c r="C23" s="65" t="s">
        <v>22</v>
      </c>
      <c r="D23" s="66">
        <v>28745115</v>
      </c>
      <c r="E23" s="67"/>
      <c r="F23" s="67"/>
      <c r="G23" s="66">
        <f t="shared" si="3"/>
        <v>28745115</v>
      </c>
    </row>
    <row r="24" spans="1:7" x14ac:dyDescent="0.25">
      <c r="A24" s="281" t="s">
        <v>466</v>
      </c>
      <c r="B24" s="281"/>
      <c r="C24" s="65" t="s">
        <v>23</v>
      </c>
      <c r="D24" s="67"/>
      <c r="E24" s="67"/>
      <c r="F24" s="67"/>
      <c r="G24" s="67"/>
    </row>
    <row r="25" spans="1:7" ht="31.5" x14ac:dyDescent="0.25">
      <c r="A25" s="280" t="s">
        <v>24</v>
      </c>
      <c r="B25" s="280"/>
      <c r="C25" s="68" t="s">
        <v>25</v>
      </c>
      <c r="D25" s="70"/>
      <c r="E25" s="69"/>
      <c r="F25" s="70"/>
      <c r="G25" s="69"/>
    </row>
    <row r="26" spans="1:7" ht="22.5" x14ac:dyDescent="0.25">
      <c r="A26" s="281" t="s">
        <v>467</v>
      </c>
      <c r="B26" s="281"/>
      <c r="C26" s="65" t="s">
        <v>26</v>
      </c>
      <c r="D26" s="67"/>
      <c r="E26" s="67"/>
      <c r="F26" s="67"/>
      <c r="G26" s="67"/>
    </row>
    <row r="27" spans="1:7" ht="22.5" x14ac:dyDescent="0.25">
      <c r="A27" s="281" t="s">
        <v>468</v>
      </c>
      <c r="B27" s="281"/>
      <c r="C27" s="65" t="s">
        <v>27</v>
      </c>
      <c r="D27" s="67"/>
      <c r="E27" s="67"/>
      <c r="F27" s="67"/>
      <c r="G27" s="67"/>
    </row>
    <row r="28" spans="1:7" ht="22.5" x14ac:dyDescent="0.25">
      <c r="A28" s="281" t="s">
        <v>469</v>
      </c>
      <c r="B28" s="281"/>
      <c r="C28" s="65" t="s">
        <v>402</v>
      </c>
      <c r="D28" s="67"/>
      <c r="E28" s="67"/>
      <c r="F28" s="67"/>
      <c r="G28" s="67"/>
    </row>
    <row r="29" spans="1:7" ht="22.5" x14ac:dyDescent="0.25">
      <c r="A29" s="281" t="s">
        <v>470</v>
      </c>
      <c r="B29" s="281"/>
      <c r="C29" s="65" t="s">
        <v>403</v>
      </c>
      <c r="D29" s="67"/>
      <c r="E29" s="67"/>
      <c r="F29" s="67"/>
      <c r="G29" s="67"/>
    </row>
    <row r="30" spans="1:7" ht="22.5" x14ac:dyDescent="0.25">
      <c r="A30" s="281" t="s">
        <v>471</v>
      </c>
      <c r="B30" s="281"/>
      <c r="C30" s="65" t="s">
        <v>30</v>
      </c>
      <c r="D30" s="67"/>
      <c r="E30" s="66"/>
      <c r="F30" s="67"/>
      <c r="G30" s="66"/>
    </row>
    <row r="31" spans="1:7" x14ac:dyDescent="0.25">
      <c r="A31" s="281" t="s">
        <v>472</v>
      </c>
      <c r="B31" s="281"/>
      <c r="C31" s="65" t="s">
        <v>31</v>
      </c>
      <c r="D31" s="67"/>
      <c r="E31" s="67"/>
      <c r="F31" s="67"/>
      <c r="G31" s="67"/>
    </row>
    <row r="32" spans="1:7" x14ac:dyDescent="0.25">
      <c r="A32" s="280" t="s">
        <v>32</v>
      </c>
      <c r="B32" s="280"/>
      <c r="C32" s="68" t="s">
        <v>545</v>
      </c>
      <c r="D32" s="69">
        <f>D33+D38+D34</f>
        <v>450000000</v>
      </c>
      <c r="E32" s="70">
        <f t="shared" ref="E32:F32" si="4">E33+E38+E34</f>
        <v>0</v>
      </c>
      <c r="F32" s="70">
        <f t="shared" si="4"/>
        <v>0</v>
      </c>
      <c r="G32" s="69">
        <f t="shared" ref="G32:G91" si="5">D32+E32+F32</f>
        <v>450000000</v>
      </c>
    </row>
    <row r="33" spans="1:7" ht="22.5" x14ac:dyDescent="0.25">
      <c r="A33" s="281" t="s">
        <v>473</v>
      </c>
      <c r="B33" s="281"/>
      <c r="C33" s="65" t="s">
        <v>544</v>
      </c>
      <c r="D33" s="66">
        <f>D35+D36+D37</f>
        <v>379000000</v>
      </c>
      <c r="E33" s="67"/>
      <c r="F33" s="67"/>
      <c r="G33" s="66">
        <f t="shared" si="5"/>
        <v>379000000</v>
      </c>
    </row>
    <row r="34" spans="1:7" x14ac:dyDescent="0.25">
      <c r="A34" s="281" t="s">
        <v>474</v>
      </c>
      <c r="B34" s="281"/>
      <c r="C34" s="65" t="s">
        <v>35</v>
      </c>
      <c r="D34" s="66">
        <v>70000000</v>
      </c>
      <c r="E34" s="67"/>
      <c r="F34" s="67"/>
      <c r="G34" s="66">
        <f t="shared" si="5"/>
        <v>70000000</v>
      </c>
    </row>
    <row r="35" spans="1:7" x14ac:dyDescent="0.25">
      <c r="A35" s="281" t="s">
        <v>475</v>
      </c>
      <c r="B35" s="281"/>
      <c r="C35" s="65" t="s">
        <v>543</v>
      </c>
      <c r="D35" s="66">
        <v>320000000</v>
      </c>
      <c r="E35" s="67"/>
      <c r="F35" s="67"/>
      <c r="G35" s="66">
        <f t="shared" si="5"/>
        <v>320000000</v>
      </c>
    </row>
    <row r="36" spans="1:7" x14ac:dyDescent="0.25">
      <c r="A36" s="281" t="s">
        <v>476</v>
      </c>
      <c r="B36" s="281"/>
      <c r="C36" s="65" t="s">
        <v>37</v>
      </c>
      <c r="D36" s="66">
        <v>49000000</v>
      </c>
      <c r="E36" s="67"/>
      <c r="F36" s="67"/>
      <c r="G36" s="66">
        <f t="shared" si="5"/>
        <v>49000000</v>
      </c>
    </row>
    <row r="37" spans="1:7" ht="22.5" x14ac:dyDescent="0.25">
      <c r="A37" s="281" t="s">
        <v>477</v>
      </c>
      <c r="B37" s="281"/>
      <c r="C37" s="65" t="s">
        <v>38</v>
      </c>
      <c r="D37" s="66">
        <v>10000000</v>
      </c>
      <c r="E37" s="67"/>
      <c r="F37" s="67"/>
      <c r="G37" s="66">
        <f t="shared" si="5"/>
        <v>10000000</v>
      </c>
    </row>
    <row r="38" spans="1:7" x14ac:dyDescent="0.25">
      <c r="A38" s="281" t="s">
        <v>478</v>
      </c>
      <c r="B38" s="281"/>
      <c r="C38" s="65" t="s">
        <v>39</v>
      </c>
      <c r="D38" s="66">
        <v>1000000</v>
      </c>
      <c r="E38" s="67"/>
      <c r="F38" s="67"/>
      <c r="G38" s="66">
        <f t="shared" si="5"/>
        <v>1000000</v>
      </c>
    </row>
    <row r="39" spans="1:7" x14ac:dyDescent="0.25">
      <c r="A39" s="280" t="s">
        <v>40</v>
      </c>
      <c r="B39" s="280"/>
      <c r="C39" s="68" t="s">
        <v>41</v>
      </c>
      <c r="D39" s="69">
        <f>D40+D41+D42+D43+D44+D45+D46+D47+D48+D49</f>
        <v>146791528</v>
      </c>
      <c r="E39" s="70">
        <f t="shared" ref="E39:F39" si="6">E40+E41+E42+E43+E44+E45+E46+E47+E48+E49</f>
        <v>0</v>
      </c>
      <c r="F39" s="70">
        <f t="shared" si="6"/>
        <v>0</v>
      </c>
      <c r="G39" s="69">
        <f t="shared" si="5"/>
        <v>146791528</v>
      </c>
    </row>
    <row r="40" spans="1:7" x14ac:dyDescent="0.25">
      <c r="A40" s="281" t="s">
        <v>479</v>
      </c>
      <c r="B40" s="281"/>
      <c r="C40" s="65" t="s">
        <v>42</v>
      </c>
      <c r="D40" s="67"/>
      <c r="E40" s="67"/>
      <c r="F40" s="67"/>
      <c r="G40" s="67">
        <f t="shared" si="5"/>
        <v>0</v>
      </c>
    </row>
    <row r="41" spans="1:7" x14ac:dyDescent="0.25">
      <c r="A41" s="281" t="s">
        <v>480</v>
      </c>
      <c r="B41" s="281"/>
      <c r="C41" s="65" t="s">
        <v>43</v>
      </c>
      <c r="D41" s="66">
        <v>2000000</v>
      </c>
      <c r="E41" s="67"/>
      <c r="F41" s="67"/>
      <c r="G41" s="66">
        <f t="shared" si="5"/>
        <v>2000000</v>
      </c>
    </row>
    <row r="42" spans="1:7" x14ac:dyDescent="0.25">
      <c r="A42" s="281" t="s">
        <v>481</v>
      </c>
      <c r="B42" s="281"/>
      <c r="C42" s="65" t="s">
        <v>44</v>
      </c>
      <c r="D42" s="66">
        <v>14000000</v>
      </c>
      <c r="E42" s="67"/>
      <c r="F42" s="67"/>
      <c r="G42" s="66">
        <f t="shared" si="5"/>
        <v>14000000</v>
      </c>
    </row>
    <row r="43" spans="1:7" x14ac:dyDescent="0.25">
      <c r="A43" s="281" t="s">
        <v>482</v>
      </c>
      <c r="B43" s="281"/>
      <c r="C43" s="65" t="s">
        <v>45</v>
      </c>
      <c r="D43" s="66">
        <v>54240000</v>
      </c>
      <c r="E43" s="67"/>
      <c r="F43" s="67"/>
      <c r="G43" s="66">
        <f t="shared" si="5"/>
        <v>54240000</v>
      </c>
    </row>
    <row r="44" spans="1:7" x14ac:dyDescent="0.25">
      <c r="A44" s="281" t="s">
        <v>483</v>
      </c>
      <c r="B44" s="281"/>
      <c r="C44" s="65" t="s">
        <v>46</v>
      </c>
      <c r="D44" s="66">
        <v>21298000</v>
      </c>
      <c r="E44" s="67"/>
      <c r="F44" s="67"/>
      <c r="G44" s="66">
        <f t="shared" si="5"/>
        <v>21298000</v>
      </c>
    </row>
    <row r="45" spans="1:7" x14ac:dyDescent="0.25">
      <c r="A45" s="281" t="s">
        <v>484</v>
      </c>
      <c r="B45" s="281"/>
      <c r="C45" s="65" t="s">
        <v>47</v>
      </c>
      <c r="D45" s="66">
        <v>24715260</v>
      </c>
      <c r="E45" s="67"/>
      <c r="F45" s="67"/>
      <c r="G45" s="66">
        <f t="shared" si="5"/>
        <v>24715260</v>
      </c>
    </row>
    <row r="46" spans="1:7" x14ac:dyDescent="0.25">
      <c r="A46" s="281" t="s">
        <v>485</v>
      </c>
      <c r="B46" s="281"/>
      <c r="C46" s="65" t="s">
        <v>48</v>
      </c>
      <c r="D46" s="67"/>
      <c r="E46" s="67"/>
      <c r="F46" s="67"/>
      <c r="G46" s="67">
        <f t="shared" si="5"/>
        <v>0</v>
      </c>
    </row>
    <row r="47" spans="1:7" x14ac:dyDescent="0.25">
      <c r="A47" s="281" t="s">
        <v>486</v>
      </c>
      <c r="B47" s="281"/>
      <c r="C47" s="65" t="s">
        <v>49</v>
      </c>
      <c r="D47" s="66">
        <v>40000</v>
      </c>
      <c r="E47" s="67"/>
      <c r="F47" s="67"/>
      <c r="G47" s="66">
        <f t="shared" si="5"/>
        <v>40000</v>
      </c>
    </row>
    <row r="48" spans="1:7" x14ac:dyDescent="0.25">
      <c r="A48" s="281" t="s">
        <v>487</v>
      </c>
      <c r="B48" s="281"/>
      <c r="C48" s="65" t="s">
        <v>50</v>
      </c>
      <c r="D48" s="67"/>
      <c r="E48" s="67"/>
      <c r="F48" s="67"/>
      <c r="G48" s="67">
        <f t="shared" si="5"/>
        <v>0</v>
      </c>
    </row>
    <row r="49" spans="1:7" x14ac:dyDescent="0.25">
      <c r="A49" s="281" t="s">
        <v>488</v>
      </c>
      <c r="B49" s="281"/>
      <c r="C49" s="65" t="s">
        <v>51</v>
      </c>
      <c r="D49" s="66">
        <v>30498268</v>
      </c>
      <c r="E49" s="67"/>
      <c r="F49" s="67"/>
      <c r="G49" s="66">
        <f t="shared" si="5"/>
        <v>30498268</v>
      </c>
    </row>
    <row r="50" spans="1:7" ht="21" x14ac:dyDescent="0.25">
      <c r="A50" s="280" t="s">
        <v>52</v>
      </c>
      <c r="B50" s="280"/>
      <c r="C50" s="68" t="s">
        <v>53</v>
      </c>
      <c r="D50" s="70"/>
      <c r="E50" s="69"/>
      <c r="F50" s="70"/>
      <c r="G50" s="69">
        <f t="shared" si="5"/>
        <v>0</v>
      </c>
    </row>
    <row r="51" spans="1:7" x14ac:dyDescent="0.25">
      <c r="A51" s="281" t="s">
        <v>489</v>
      </c>
      <c r="B51" s="281"/>
      <c r="C51" s="65" t="s">
        <v>54</v>
      </c>
      <c r="D51" s="67"/>
      <c r="E51" s="67"/>
      <c r="F51" s="67"/>
      <c r="G51" s="67">
        <f t="shared" si="5"/>
        <v>0</v>
      </c>
    </row>
    <row r="52" spans="1:7" x14ac:dyDescent="0.25">
      <c r="A52" s="281" t="s">
        <v>490</v>
      </c>
      <c r="B52" s="281"/>
      <c r="C52" s="65" t="s">
        <v>55</v>
      </c>
      <c r="D52" s="67"/>
      <c r="E52" s="66"/>
      <c r="F52" s="67"/>
      <c r="G52" s="66">
        <f t="shared" si="5"/>
        <v>0</v>
      </c>
    </row>
    <row r="53" spans="1:7" x14ac:dyDescent="0.25">
      <c r="A53" s="281" t="s">
        <v>491</v>
      </c>
      <c r="B53" s="281"/>
      <c r="C53" s="65" t="s">
        <v>56</v>
      </c>
      <c r="D53" s="67"/>
      <c r="E53" s="67"/>
      <c r="F53" s="67"/>
      <c r="G53" s="67">
        <f t="shared" si="5"/>
        <v>0</v>
      </c>
    </row>
    <row r="54" spans="1:7" x14ac:dyDescent="0.25">
      <c r="A54" s="281" t="s">
        <v>492</v>
      </c>
      <c r="B54" s="281"/>
      <c r="C54" s="65" t="s">
        <v>57</v>
      </c>
      <c r="D54" s="67"/>
      <c r="E54" s="67"/>
      <c r="F54" s="67"/>
      <c r="G54" s="67">
        <f t="shared" si="5"/>
        <v>0</v>
      </c>
    </row>
    <row r="55" spans="1:7" ht="22.5" x14ac:dyDescent="0.25">
      <c r="A55" s="281" t="s">
        <v>493</v>
      </c>
      <c r="B55" s="281"/>
      <c r="C55" s="65" t="s">
        <v>58</v>
      </c>
      <c r="D55" s="67"/>
      <c r="E55" s="67"/>
      <c r="F55" s="67"/>
      <c r="G55" s="67">
        <f t="shared" si="5"/>
        <v>0</v>
      </c>
    </row>
    <row r="56" spans="1:7" ht="21" x14ac:dyDescent="0.25">
      <c r="A56" s="280" t="s">
        <v>59</v>
      </c>
      <c r="B56" s="280"/>
      <c r="C56" s="68" t="s">
        <v>60</v>
      </c>
      <c r="D56" s="70"/>
      <c r="E56" s="70"/>
      <c r="F56" s="70"/>
      <c r="G56" s="70">
        <f t="shared" si="5"/>
        <v>0</v>
      </c>
    </row>
    <row r="57" spans="1:7" ht="33.75" x14ac:dyDescent="0.25">
      <c r="A57" s="281" t="s">
        <v>494</v>
      </c>
      <c r="B57" s="281"/>
      <c r="C57" s="65" t="s">
        <v>61</v>
      </c>
      <c r="D57" s="67"/>
      <c r="E57" s="67"/>
      <c r="F57" s="67"/>
      <c r="G57" s="67">
        <f t="shared" si="5"/>
        <v>0</v>
      </c>
    </row>
    <row r="58" spans="1:7" ht="33.75" x14ac:dyDescent="0.25">
      <c r="A58" s="281" t="s">
        <v>495</v>
      </c>
      <c r="B58" s="281"/>
      <c r="C58" s="65" t="s">
        <v>62</v>
      </c>
      <c r="D58" s="67"/>
      <c r="E58" s="67"/>
      <c r="F58" s="67"/>
      <c r="G58" s="67">
        <f t="shared" si="5"/>
        <v>0</v>
      </c>
    </row>
    <row r="59" spans="1:7" x14ac:dyDescent="0.25">
      <c r="A59" s="281" t="s">
        <v>496</v>
      </c>
      <c r="B59" s="281"/>
      <c r="C59" s="65" t="s">
        <v>63</v>
      </c>
      <c r="D59" s="67"/>
      <c r="E59" s="67"/>
      <c r="F59" s="67"/>
      <c r="G59" s="67">
        <f t="shared" si="5"/>
        <v>0</v>
      </c>
    </row>
    <row r="60" spans="1:7" x14ac:dyDescent="0.25">
      <c r="A60" s="281" t="s">
        <v>497</v>
      </c>
      <c r="B60" s="281"/>
      <c r="C60" s="65" t="s">
        <v>64</v>
      </c>
      <c r="D60" s="67"/>
      <c r="E60" s="67"/>
      <c r="F60" s="67"/>
      <c r="G60" s="67">
        <f t="shared" si="5"/>
        <v>0</v>
      </c>
    </row>
    <row r="61" spans="1:7" ht="21" x14ac:dyDescent="0.25">
      <c r="A61" s="280" t="s">
        <v>65</v>
      </c>
      <c r="B61" s="280"/>
      <c r="C61" s="68" t="s">
        <v>66</v>
      </c>
      <c r="D61" s="70"/>
      <c r="E61" s="70"/>
      <c r="F61" s="70"/>
      <c r="G61" s="70">
        <f t="shared" si="5"/>
        <v>0</v>
      </c>
    </row>
    <row r="62" spans="1:7" ht="33.75" x14ac:dyDescent="0.25">
      <c r="A62" s="281" t="s">
        <v>498</v>
      </c>
      <c r="B62" s="281"/>
      <c r="C62" s="65" t="s">
        <v>67</v>
      </c>
      <c r="D62" s="67"/>
      <c r="E62" s="67"/>
      <c r="F62" s="67"/>
      <c r="G62" s="67">
        <f t="shared" si="5"/>
        <v>0</v>
      </c>
    </row>
    <row r="63" spans="1:7" ht="33.75" x14ac:dyDescent="0.25">
      <c r="A63" s="281" t="s">
        <v>499</v>
      </c>
      <c r="B63" s="281"/>
      <c r="C63" s="65" t="s">
        <v>68</v>
      </c>
      <c r="D63" s="67"/>
      <c r="E63" s="67"/>
      <c r="F63" s="67"/>
      <c r="G63" s="67">
        <f t="shared" si="5"/>
        <v>0</v>
      </c>
    </row>
    <row r="64" spans="1:7" ht="22.5" x14ac:dyDescent="0.25">
      <c r="A64" s="281" t="s">
        <v>500</v>
      </c>
      <c r="B64" s="281"/>
      <c r="C64" s="65" t="s">
        <v>69</v>
      </c>
      <c r="D64" s="67"/>
      <c r="E64" s="67"/>
      <c r="F64" s="67"/>
      <c r="G64" s="67">
        <f t="shared" si="5"/>
        <v>0</v>
      </c>
    </row>
    <row r="65" spans="1:7" x14ac:dyDescent="0.25">
      <c r="A65" s="281" t="s">
        <v>501</v>
      </c>
      <c r="B65" s="281"/>
      <c r="C65" s="65" t="s">
        <v>70</v>
      </c>
      <c r="D65" s="67"/>
      <c r="E65" s="67"/>
      <c r="F65" s="67"/>
      <c r="G65" s="67">
        <f t="shared" si="5"/>
        <v>0</v>
      </c>
    </row>
    <row r="66" spans="1:7" ht="21" x14ac:dyDescent="0.25">
      <c r="A66" s="280" t="s">
        <v>71</v>
      </c>
      <c r="B66" s="280"/>
      <c r="C66" s="68" t="s">
        <v>72</v>
      </c>
      <c r="D66" s="69">
        <f>D10+D18+D25+D32+D39+D50+D56+D61</f>
        <v>1110493067</v>
      </c>
      <c r="E66" s="69">
        <f t="shared" ref="E66:F66" si="7">E10+E18+E25+E32+E39+E50+E56+E61</f>
        <v>0</v>
      </c>
      <c r="F66" s="69">
        <f t="shared" si="7"/>
        <v>122102800</v>
      </c>
      <c r="G66" s="69">
        <f t="shared" si="5"/>
        <v>1232595867</v>
      </c>
    </row>
    <row r="67" spans="1:7" ht="31.5" x14ac:dyDescent="0.25">
      <c r="A67" s="280" t="s">
        <v>404</v>
      </c>
      <c r="B67" s="280"/>
      <c r="C67" s="68" t="s">
        <v>74</v>
      </c>
      <c r="D67" s="70"/>
      <c r="E67" s="70"/>
      <c r="F67" s="70"/>
      <c r="G67" s="70">
        <f t="shared" si="5"/>
        <v>0</v>
      </c>
    </row>
    <row r="68" spans="1:7" ht="22.5" x14ac:dyDescent="0.25">
      <c r="A68" s="281" t="s">
        <v>502</v>
      </c>
      <c r="B68" s="281"/>
      <c r="C68" s="65" t="s">
        <v>75</v>
      </c>
      <c r="D68" s="67"/>
      <c r="E68" s="67"/>
      <c r="F68" s="67"/>
      <c r="G68" s="67">
        <f t="shared" si="5"/>
        <v>0</v>
      </c>
    </row>
    <row r="69" spans="1:7" ht="22.5" x14ac:dyDescent="0.25">
      <c r="A69" s="281" t="s">
        <v>503</v>
      </c>
      <c r="B69" s="281"/>
      <c r="C69" s="65" t="s">
        <v>76</v>
      </c>
      <c r="D69" s="67"/>
      <c r="E69" s="67"/>
      <c r="F69" s="67"/>
      <c r="G69" s="67">
        <f t="shared" si="5"/>
        <v>0</v>
      </c>
    </row>
    <row r="70" spans="1:7" ht="22.5" x14ac:dyDescent="0.25">
      <c r="A70" s="281" t="s">
        <v>504</v>
      </c>
      <c r="B70" s="281"/>
      <c r="C70" s="65" t="s">
        <v>405</v>
      </c>
      <c r="D70" s="67"/>
      <c r="E70" s="67"/>
      <c r="F70" s="67"/>
      <c r="G70" s="67">
        <f t="shared" si="5"/>
        <v>0</v>
      </c>
    </row>
    <row r="71" spans="1:7" ht="21" x14ac:dyDescent="0.25">
      <c r="A71" s="280" t="s">
        <v>78</v>
      </c>
      <c r="B71" s="280"/>
      <c r="C71" s="68" t="s">
        <v>79</v>
      </c>
      <c r="D71" s="70"/>
      <c r="E71" s="70"/>
      <c r="F71" s="70"/>
      <c r="G71" s="70">
        <f t="shared" si="5"/>
        <v>0</v>
      </c>
    </row>
    <row r="72" spans="1:7" ht="22.5" x14ac:dyDescent="0.25">
      <c r="A72" s="281" t="s">
        <v>505</v>
      </c>
      <c r="B72" s="281"/>
      <c r="C72" s="65" t="s">
        <v>80</v>
      </c>
      <c r="D72" s="67"/>
      <c r="E72" s="67"/>
      <c r="F72" s="67"/>
      <c r="G72" s="67">
        <f t="shared" si="5"/>
        <v>0</v>
      </c>
    </row>
    <row r="73" spans="1:7" ht="22.5" x14ac:dyDescent="0.25">
      <c r="A73" s="281" t="s">
        <v>506</v>
      </c>
      <c r="B73" s="281"/>
      <c r="C73" s="65" t="s">
        <v>81</v>
      </c>
      <c r="D73" s="67"/>
      <c r="E73" s="67"/>
      <c r="F73" s="67"/>
      <c r="G73" s="67">
        <f t="shared" si="5"/>
        <v>0</v>
      </c>
    </row>
    <row r="74" spans="1:7" ht="22.5" x14ac:dyDescent="0.25">
      <c r="A74" s="281" t="s">
        <v>507</v>
      </c>
      <c r="B74" s="281"/>
      <c r="C74" s="65" t="s">
        <v>82</v>
      </c>
      <c r="D74" s="67"/>
      <c r="E74" s="67"/>
      <c r="F74" s="67"/>
      <c r="G74" s="67">
        <f t="shared" si="5"/>
        <v>0</v>
      </c>
    </row>
    <row r="75" spans="1:7" ht="22.5" x14ac:dyDescent="0.25">
      <c r="A75" s="281" t="s">
        <v>508</v>
      </c>
      <c r="B75" s="281"/>
      <c r="C75" s="65" t="s">
        <v>83</v>
      </c>
      <c r="D75" s="67"/>
      <c r="E75" s="67"/>
      <c r="F75" s="67"/>
      <c r="G75" s="67">
        <f t="shared" si="5"/>
        <v>0</v>
      </c>
    </row>
    <row r="76" spans="1:7" ht="21" x14ac:dyDescent="0.25">
      <c r="A76" s="280" t="s">
        <v>84</v>
      </c>
      <c r="B76" s="280"/>
      <c r="C76" s="68" t="s">
        <v>85</v>
      </c>
      <c r="D76" s="69">
        <f>D77+D78</f>
        <v>172966887</v>
      </c>
      <c r="E76" s="70"/>
      <c r="F76" s="70"/>
      <c r="G76" s="69">
        <f t="shared" si="5"/>
        <v>172966887</v>
      </c>
    </row>
    <row r="77" spans="1:7" ht="22.5" x14ac:dyDescent="0.25">
      <c r="A77" s="281" t="s">
        <v>509</v>
      </c>
      <c r="B77" s="281"/>
      <c r="C77" s="65" t="s">
        <v>86</v>
      </c>
      <c r="D77" s="66">
        <v>172966887</v>
      </c>
      <c r="E77" s="67"/>
      <c r="F77" s="67"/>
      <c r="G77" s="66">
        <f t="shared" si="5"/>
        <v>172966887</v>
      </c>
    </row>
    <row r="78" spans="1:7" ht="22.5" x14ac:dyDescent="0.25">
      <c r="A78" s="281" t="s">
        <v>510</v>
      </c>
      <c r="B78" s="281"/>
      <c r="C78" s="65" t="s">
        <v>87</v>
      </c>
      <c r="D78" s="67"/>
      <c r="E78" s="67"/>
      <c r="F78" s="67"/>
      <c r="G78" s="67">
        <f t="shared" si="5"/>
        <v>0</v>
      </c>
    </row>
    <row r="79" spans="1:7" ht="21" x14ac:dyDescent="0.25">
      <c r="A79" s="280" t="s">
        <v>88</v>
      </c>
      <c r="B79" s="280"/>
      <c r="C79" s="68" t="s">
        <v>89</v>
      </c>
      <c r="D79" s="69"/>
      <c r="E79" s="70"/>
      <c r="F79" s="70"/>
      <c r="G79" s="69">
        <f t="shared" si="5"/>
        <v>0</v>
      </c>
    </row>
    <row r="80" spans="1:7" ht="22.5" x14ac:dyDescent="0.25">
      <c r="A80" s="281" t="s">
        <v>511</v>
      </c>
      <c r="B80" s="281"/>
      <c r="C80" s="65" t="s">
        <v>90</v>
      </c>
      <c r="D80" s="66"/>
      <c r="E80" s="67"/>
      <c r="F80" s="67"/>
      <c r="G80" s="66">
        <f t="shared" si="5"/>
        <v>0</v>
      </c>
    </row>
    <row r="81" spans="1:7" ht="22.5" x14ac:dyDescent="0.25">
      <c r="A81" s="281" t="s">
        <v>512</v>
      </c>
      <c r="B81" s="281"/>
      <c r="C81" s="65" t="s">
        <v>91</v>
      </c>
      <c r="D81" s="67"/>
      <c r="E81" s="67"/>
      <c r="F81" s="67"/>
      <c r="G81" s="67">
        <f t="shared" si="5"/>
        <v>0</v>
      </c>
    </row>
    <row r="82" spans="1:7" x14ac:dyDescent="0.25">
      <c r="A82" s="281" t="s">
        <v>513</v>
      </c>
      <c r="B82" s="281"/>
      <c r="C82" s="65" t="s">
        <v>92</v>
      </c>
      <c r="D82" s="67"/>
      <c r="E82" s="67"/>
      <c r="F82" s="67"/>
      <c r="G82" s="67">
        <f t="shared" si="5"/>
        <v>0</v>
      </c>
    </row>
    <row r="83" spans="1:7" x14ac:dyDescent="0.25">
      <c r="A83" s="278" t="s">
        <v>514</v>
      </c>
      <c r="B83" s="279"/>
      <c r="C83" s="77" t="s">
        <v>427</v>
      </c>
      <c r="D83" s="79"/>
      <c r="E83" s="67"/>
      <c r="F83" s="67"/>
      <c r="G83" s="67">
        <f t="shared" si="5"/>
        <v>0</v>
      </c>
    </row>
    <row r="84" spans="1:7" ht="21" x14ac:dyDescent="0.25">
      <c r="A84" s="280" t="s">
        <v>515</v>
      </c>
      <c r="B84" s="280"/>
      <c r="C84" s="68" t="s">
        <v>94</v>
      </c>
      <c r="D84" s="70"/>
      <c r="E84" s="70"/>
      <c r="F84" s="70"/>
      <c r="G84" s="70">
        <f t="shared" si="5"/>
        <v>0</v>
      </c>
    </row>
    <row r="85" spans="1:7" ht="22.5" x14ac:dyDescent="0.25">
      <c r="A85" s="281" t="s">
        <v>95</v>
      </c>
      <c r="B85" s="281"/>
      <c r="C85" s="65" t="s">
        <v>96</v>
      </c>
      <c r="D85" s="67"/>
      <c r="E85" s="67"/>
      <c r="F85" s="67"/>
      <c r="G85" s="67">
        <f t="shared" si="5"/>
        <v>0</v>
      </c>
    </row>
    <row r="86" spans="1:7" ht="22.5" x14ac:dyDescent="0.25">
      <c r="A86" s="281" t="s">
        <v>97</v>
      </c>
      <c r="B86" s="281"/>
      <c r="C86" s="65" t="s">
        <v>98</v>
      </c>
      <c r="D86" s="67"/>
      <c r="E86" s="67"/>
      <c r="F86" s="67"/>
      <c r="G86" s="67">
        <f t="shared" si="5"/>
        <v>0</v>
      </c>
    </row>
    <row r="87" spans="1:7" x14ac:dyDescent="0.25">
      <c r="A87" s="281" t="s">
        <v>99</v>
      </c>
      <c r="B87" s="281"/>
      <c r="C87" s="65" t="s">
        <v>100</v>
      </c>
      <c r="D87" s="67"/>
      <c r="E87" s="67"/>
      <c r="F87" s="67"/>
      <c r="G87" s="67">
        <f t="shared" si="5"/>
        <v>0</v>
      </c>
    </row>
    <row r="88" spans="1:7" x14ac:dyDescent="0.25">
      <c r="A88" s="281" t="s">
        <v>101</v>
      </c>
      <c r="B88" s="281"/>
      <c r="C88" s="65" t="s">
        <v>102</v>
      </c>
      <c r="D88" s="67"/>
      <c r="E88" s="67"/>
      <c r="F88" s="67"/>
      <c r="G88" s="67">
        <f t="shared" si="5"/>
        <v>0</v>
      </c>
    </row>
    <row r="89" spans="1:7" ht="21" x14ac:dyDescent="0.25">
      <c r="A89" s="280" t="s">
        <v>103</v>
      </c>
      <c r="B89" s="280"/>
      <c r="C89" s="68" t="s">
        <v>104</v>
      </c>
      <c r="D89" s="70"/>
      <c r="E89" s="70"/>
      <c r="F89" s="70"/>
      <c r="G89" s="70">
        <f t="shared" si="5"/>
        <v>0</v>
      </c>
    </row>
    <row r="90" spans="1:7" ht="21" x14ac:dyDescent="0.25">
      <c r="A90" s="280" t="s">
        <v>105</v>
      </c>
      <c r="B90" s="280"/>
      <c r="C90" s="68" t="s">
        <v>106</v>
      </c>
      <c r="D90" s="69">
        <f>D76</f>
        <v>172966887</v>
      </c>
      <c r="E90" s="70"/>
      <c r="F90" s="70"/>
      <c r="G90" s="69">
        <f t="shared" si="5"/>
        <v>172966887</v>
      </c>
    </row>
    <row r="91" spans="1:7" x14ac:dyDescent="0.25">
      <c r="A91" s="280" t="s">
        <v>107</v>
      </c>
      <c r="B91" s="280"/>
      <c r="C91" s="68" t="s">
        <v>406</v>
      </c>
      <c r="D91" s="69">
        <f>D66+D90</f>
        <v>1283459954</v>
      </c>
      <c r="E91" s="69">
        <f t="shared" ref="E91:F91" si="8">E66+E90</f>
        <v>0</v>
      </c>
      <c r="F91" s="69">
        <f t="shared" si="8"/>
        <v>122102800</v>
      </c>
      <c r="G91" s="69">
        <f t="shared" si="5"/>
        <v>1405562754</v>
      </c>
    </row>
    <row r="92" spans="1:7" x14ac:dyDescent="0.25">
      <c r="A92" s="80"/>
      <c r="B92" s="80"/>
      <c r="C92" s="81"/>
      <c r="D92" s="82"/>
      <c r="E92" s="82"/>
      <c r="F92" s="82"/>
      <c r="G92" s="82"/>
    </row>
    <row r="93" spans="1:7" x14ac:dyDescent="0.25">
      <c r="A93" s="80"/>
      <c r="B93" s="80"/>
      <c r="C93" s="81"/>
      <c r="D93" s="82"/>
      <c r="E93" s="82"/>
      <c r="F93" s="82"/>
      <c r="G93" s="82"/>
    </row>
    <row r="94" spans="1:7" x14ac:dyDescent="0.25">
      <c r="A94" s="80"/>
      <c r="B94" s="80"/>
      <c r="C94" s="81"/>
      <c r="D94" s="82"/>
      <c r="E94" s="82"/>
      <c r="F94" s="82"/>
      <c r="G94" s="82"/>
    </row>
    <row r="95" spans="1:7" x14ac:dyDescent="0.25">
      <c r="A95" s="283"/>
      <c r="B95" s="283"/>
      <c r="C95" s="83"/>
      <c r="D95" s="82"/>
      <c r="E95" s="82"/>
      <c r="F95" s="82"/>
      <c r="G95" s="82"/>
    </row>
    <row r="96" spans="1:7" x14ac:dyDescent="0.25">
      <c r="A96" s="282"/>
      <c r="B96" s="282"/>
      <c r="C96" s="83"/>
      <c r="D96" s="84"/>
      <c r="E96" s="84"/>
      <c r="F96" s="84"/>
      <c r="G96" s="85"/>
    </row>
    <row r="97" spans="1:8" x14ac:dyDescent="0.25">
      <c r="A97" s="280" t="s">
        <v>398</v>
      </c>
      <c r="B97" s="280"/>
      <c r="C97" s="284" t="s">
        <v>399</v>
      </c>
      <c r="D97" s="277" t="s">
        <v>546</v>
      </c>
      <c r="E97" s="277"/>
      <c r="F97" s="277"/>
      <c r="G97" s="277"/>
    </row>
    <row r="98" spans="1:8" ht="21" x14ac:dyDescent="0.25">
      <c r="A98" s="280"/>
      <c r="B98" s="280"/>
      <c r="C98" s="284"/>
      <c r="D98" s="75" t="s">
        <v>4</v>
      </c>
      <c r="E98" s="75" t="s">
        <v>5</v>
      </c>
      <c r="F98" s="75" t="s">
        <v>6</v>
      </c>
      <c r="G98" s="76" t="s">
        <v>7</v>
      </c>
    </row>
    <row r="99" spans="1:8" x14ac:dyDescent="0.25">
      <c r="A99" s="280">
        <v>1</v>
      </c>
      <c r="B99" s="280"/>
      <c r="C99" s="68">
        <v>2</v>
      </c>
      <c r="D99" s="76">
        <v>3</v>
      </c>
      <c r="E99" s="76">
        <v>4</v>
      </c>
      <c r="F99" s="76">
        <v>5</v>
      </c>
      <c r="G99" s="76">
        <v>6</v>
      </c>
    </row>
    <row r="100" spans="1:8" x14ac:dyDescent="0.25">
      <c r="A100" s="285" t="s">
        <v>173</v>
      </c>
      <c r="B100" s="285"/>
      <c r="C100" s="285"/>
      <c r="D100" s="285"/>
      <c r="E100" s="285"/>
      <c r="F100" s="285"/>
      <c r="G100" s="285"/>
    </row>
    <row r="101" spans="1:8" ht="21.75" x14ac:dyDescent="0.25">
      <c r="A101" s="280" t="s">
        <v>8</v>
      </c>
      <c r="B101" s="280"/>
      <c r="C101" s="68" t="s">
        <v>111</v>
      </c>
      <c r="D101" s="69">
        <f>D102+D103+D104+D105+D106</f>
        <v>261906274</v>
      </c>
      <c r="E101" s="69">
        <f t="shared" ref="E101:F101" si="9">E102+E103+E104+E105+E106</f>
        <v>73141340</v>
      </c>
      <c r="F101" s="69">
        <f t="shared" si="9"/>
        <v>0</v>
      </c>
      <c r="G101" s="69">
        <f>D101+E101+F101</f>
        <v>335047614</v>
      </c>
    </row>
    <row r="102" spans="1:8" x14ac:dyDescent="0.25">
      <c r="A102" s="281" t="s">
        <v>455</v>
      </c>
      <c r="B102" s="281"/>
      <c r="C102" s="65" t="s">
        <v>112</v>
      </c>
      <c r="D102" s="66">
        <v>58674742</v>
      </c>
      <c r="E102" s="66"/>
      <c r="F102" s="67"/>
      <c r="G102" s="66">
        <f t="shared" ref="G102:G156" si="10">D102+E102+F102</f>
        <v>58674742</v>
      </c>
    </row>
    <row r="103" spans="1:8" ht="22.5" x14ac:dyDescent="0.25">
      <c r="A103" s="281" t="s">
        <v>516</v>
      </c>
      <c r="B103" s="281"/>
      <c r="C103" s="65" t="s">
        <v>113</v>
      </c>
      <c r="D103" s="66">
        <v>11500982</v>
      </c>
      <c r="E103" s="66"/>
      <c r="F103" s="67"/>
      <c r="G103" s="66">
        <f t="shared" si="10"/>
        <v>11500982</v>
      </c>
    </row>
    <row r="104" spans="1:8" x14ac:dyDescent="0.25">
      <c r="A104" s="281" t="s">
        <v>456</v>
      </c>
      <c r="B104" s="281"/>
      <c r="C104" s="65" t="s">
        <v>114</v>
      </c>
      <c r="D104" s="66">
        <v>186730550</v>
      </c>
      <c r="E104" s="66">
        <v>6000000</v>
      </c>
      <c r="F104" s="67"/>
      <c r="G104" s="66">
        <f t="shared" si="10"/>
        <v>192730550</v>
      </c>
    </row>
    <row r="105" spans="1:8" x14ac:dyDescent="0.25">
      <c r="A105" s="281" t="s">
        <v>457</v>
      </c>
      <c r="B105" s="281"/>
      <c r="C105" s="65" t="s">
        <v>115</v>
      </c>
      <c r="D105" s="66">
        <v>5000000</v>
      </c>
      <c r="E105" s="67"/>
      <c r="F105" s="67"/>
      <c r="G105" s="66">
        <f t="shared" si="10"/>
        <v>5000000</v>
      </c>
    </row>
    <row r="106" spans="1:8" x14ac:dyDescent="0.25">
      <c r="A106" s="281" t="s">
        <v>458</v>
      </c>
      <c r="B106" s="281"/>
      <c r="C106" s="65" t="s">
        <v>116</v>
      </c>
      <c r="D106" s="66"/>
      <c r="E106" s="66">
        <v>67141340</v>
      </c>
      <c r="F106" s="66"/>
      <c r="G106" s="66">
        <f t="shared" si="10"/>
        <v>67141340</v>
      </c>
      <c r="H106" s="213" t="s">
        <v>428</v>
      </c>
    </row>
    <row r="107" spans="1:8" x14ac:dyDescent="0.25">
      <c r="A107" s="281" t="s">
        <v>459</v>
      </c>
      <c r="B107" s="281"/>
      <c r="C107" s="65" t="s">
        <v>117</v>
      </c>
      <c r="D107" s="66"/>
      <c r="E107" s="67"/>
      <c r="F107" s="67"/>
      <c r="G107" s="66">
        <f t="shared" si="10"/>
        <v>0</v>
      </c>
    </row>
    <row r="108" spans="1:8" ht="22.5" x14ac:dyDescent="0.25">
      <c r="A108" s="281" t="s">
        <v>460</v>
      </c>
      <c r="B108" s="281"/>
      <c r="C108" s="65" t="s">
        <v>118</v>
      </c>
      <c r="D108" s="67"/>
      <c r="E108" s="67"/>
      <c r="F108" s="67"/>
      <c r="G108" s="67">
        <f t="shared" si="10"/>
        <v>0</v>
      </c>
    </row>
    <row r="109" spans="1:8" ht="22.5" x14ac:dyDescent="0.25">
      <c r="A109" s="281" t="s">
        <v>517</v>
      </c>
      <c r="B109" s="281"/>
      <c r="C109" s="65" t="s">
        <v>119</v>
      </c>
      <c r="D109" s="67"/>
      <c r="E109" s="67"/>
      <c r="F109" s="67"/>
      <c r="G109" s="67">
        <f t="shared" si="10"/>
        <v>0</v>
      </c>
    </row>
    <row r="110" spans="1:8" ht="22.5" x14ac:dyDescent="0.25">
      <c r="A110" s="281" t="s">
        <v>518</v>
      </c>
      <c r="B110" s="281"/>
      <c r="C110" s="65" t="s">
        <v>120</v>
      </c>
      <c r="D110" s="67"/>
      <c r="E110" s="67"/>
      <c r="F110" s="67"/>
      <c r="G110" s="67">
        <f t="shared" si="10"/>
        <v>0</v>
      </c>
    </row>
    <row r="111" spans="1:8" ht="22.5" x14ac:dyDescent="0.25">
      <c r="A111" s="281" t="s">
        <v>519</v>
      </c>
      <c r="B111" s="281"/>
      <c r="C111" s="65" t="s">
        <v>121</v>
      </c>
      <c r="D111" s="66"/>
      <c r="E111" s="67"/>
      <c r="F111" s="66"/>
      <c r="G111" s="66">
        <f t="shared" si="10"/>
        <v>0</v>
      </c>
    </row>
    <row r="112" spans="1:8" ht="22.5" x14ac:dyDescent="0.25">
      <c r="A112" s="281" t="s">
        <v>520</v>
      </c>
      <c r="B112" s="281"/>
      <c r="C112" s="65" t="s">
        <v>122</v>
      </c>
      <c r="D112" s="67"/>
      <c r="E112" s="67"/>
      <c r="F112" s="67"/>
      <c r="G112" s="67">
        <f t="shared" si="10"/>
        <v>0</v>
      </c>
    </row>
    <row r="113" spans="1:9" ht="22.5" x14ac:dyDescent="0.25">
      <c r="A113" s="281" t="s">
        <v>521</v>
      </c>
      <c r="B113" s="281"/>
      <c r="C113" s="65" t="s">
        <v>123</v>
      </c>
      <c r="D113" s="67"/>
      <c r="E113" s="67"/>
      <c r="F113" s="67"/>
      <c r="G113" s="67">
        <f t="shared" si="10"/>
        <v>0</v>
      </c>
    </row>
    <row r="114" spans="1:9" x14ac:dyDescent="0.25">
      <c r="A114" s="281" t="s">
        <v>522</v>
      </c>
      <c r="B114" s="281"/>
      <c r="C114" s="65" t="s">
        <v>124</v>
      </c>
      <c r="D114" s="67"/>
      <c r="E114" s="67"/>
      <c r="F114" s="67"/>
      <c r="G114" s="67">
        <f t="shared" si="10"/>
        <v>0</v>
      </c>
    </row>
    <row r="115" spans="1:9" x14ac:dyDescent="0.25">
      <c r="A115" s="281" t="s">
        <v>523</v>
      </c>
      <c r="B115" s="281"/>
      <c r="C115" s="65" t="s">
        <v>125</v>
      </c>
      <c r="D115" s="67"/>
      <c r="E115" s="67"/>
      <c r="F115" s="67"/>
      <c r="G115" s="67">
        <f t="shared" si="10"/>
        <v>0</v>
      </c>
    </row>
    <row r="116" spans="1:9" ht="22.5" x14ac:dyDescent="0.25">
      <c r="A116" s="281" t="s">
        <v>524</v>
      </c>
      <c r="B116" s="281"/>
      <c r="C116" s="65" t="s">
        <v>126</v>
      </c>
      <c r="D116" s="67"/>
      <c r="E116" s="66"/>
      <c r="F116" s="67"/>
      <c r="G116" s="66"/>
    </row>
    <row r="117" spans="1:9" ht="21.75" x14ac:dyDescent="0.25">
      <c r="A117" s="280" t="s">
        <v>16</v>
      </c>
      <c r="B117" s="280"/>
      <c r="C117" s="68" t="s">
        <v>127</v>
      </c>
      <c r="D117" s="70"/>
      <c r="E117" s="69">
        <f>E118</f>
        <v>275038471</v>
      </c>
      <c r="F117" s="70"/>
      <c r="G117" s="69">
        <f t="shared" si="10"/>
        <v>275038471</v>
      </c>
    </row>
    <row r="118" spans="1:9" x14ac:dyDescent="0.25">
      <c r="A118" s="281" t="s">
        <v>461</v>
      </c>
      <c r="B118" s="281"/>
      <c r="C118" s="65" t="s">
        <v>128</v>
      </c>
      <c r="D118" s="67"/>
      <c r="E118" s="66">
        <v>275038471</v>
      </c>
      <c r="F118" s="67"/>
      <c r="G118" s="66">
        <f t="shared" si="10"/>
        <v>275038471</v>
      </c>
    </row>
    <row r="119" spans="1:9" ht="22.5" x14ac:dyDescent="0.25">
      <c r="A119" s="281" t="s">
        <v>462</v>
      </c>
      <c r="B119" s="281"/>
      <c r="C119" s="65" t="s">
        <v>129</v>
      </c>
      <c r="D119" s="67"/>
      <c r="E119" s="67"/>
      <c r="F119" s="67"/>
      <c r="G119" s="67">
        <f t="shared" si="10"/>
        <v>0</v>
      </c>
    </row>
    <row r="120" spans="1:9" x14ac:dyDescent="0.25">
      <c r="A120" s="281" t="s">
        <v>463</v>
      </c>
      <c r="B120" s="281"/>
      <c r="C120" s="65" t="s">
        <v>130</v>
      </c>
      <c r="D120" s="67"/>
      <c r="E120" s="66"/>
      <c r="F120" s="67"/>
      <c r="G120" s="66">
        <f t="shared" si="10"/>
        <v>0</v>
      </c>
      <c r="H120" s="172"/>
      <c r="I120" s="173"/>
    </row>
    <row r="121" spans="1:9" ht="22.5" x14ac:dyDescent="0.25">
      <c r="A121" s="281" t="s">
        <v>464</v>
      </c>
      <c r="B121" s="281"/>
      <c r="C121" s="65" t="s">
        <v>131</v>
      </c>
      <c r="D121" s="67"/>
      <c r="E121" s="67"/>
      <c r="F121" s="67"/>
      <c r="G121" s="67">
        <f t="shared" si="10"/>
        <v>0</v>
      </c>
    </row>
    <row r="122" spans="1:9" x14ac:dyDescent="0.25">
      <c r="A122" s="281" t="s">
        <v>465</v>
      </c>
      <c r="B122" s="281"/>
      <c r="C122" s="65" t="s">
        <v>132</v>
      </c>
      <c r="D122" s="67"/>
      <c r="E122" s="66"/>
      <c r="F122" s="67"/>
      <c r="G122" s="66">
        <f t="shared" si="10"/>
        <v>0</v>
      </c>
    </row>
    <row r="123" spans="1:9" ht="33.75" x14ac:dyDescent="0.25">
      <c r="A123" s="281" t="s">
        <v>466</v>
      </c>
      <c r="B123" s="281"/>
      <c r="C123" s="65" t="s">
        <v>133</v>
      </c>
      <c r="D123" s="67"/>
      <c r="E123" s="67"/>
      <c r="F123" s="67"/>
      <c r="G123" s="67">
        <f t="shared" si="10"/>
        <v>0</v>
      </c>
    </row>
    <row r="124" spans="1:9" ht="22.5" x14ac:dyDescent="0.25">
      <c r="A124" s="281" t="s">
        <v>525</v>
      </c>
      <c r="B124" s="281"/>
      <c r="C124" s="65" t="s">
        <v>134</v>
      </c>
      <c r="D124" s="67"/>
      <c r="E124" s="67"/>
      <c r="F124" s="67"/>
      <c r="G124" s="67">
        <f t="shared" si="10"/>
        <v>0</v>
      </c>
    </row>
    <row r="125" spans="1:9" ht="22.5" x14ac:dyDescent="0.25">
      <c r="A125" s="281" t="s">
        <v>526</v>
      </c>
      <c r="B125" s="281"/>
      <c r="C125" s="65" t="s">
        <v>120</v>
      </c>
      <c r="D125" s="67"/>
      <c r="E125" s="67"/>
      <c r="F125" s="67"/>
      <c r="G125" s="67">
        <f t="shared" si="10"/>
        <v>0</v>
      </c>
    </row>
    <row r="126" spans="1:9" ht="22.5" x14ac:dyDescent="0.25">
      <c r="A126" s="281" t="s">
        <v>527</v>
      </c>
      <c r="B126" s="281"/>
      <c r="C126" s="65" t="s">
        <v>135</v>
      </c>
      <c r="D126" s="67"/>
      <c r="E126" s="67"/>
      <c r="F126" s="67"/>
      <c r="G126" s="67">
        <f t="shared" si="10"/>
        <v>0</v>
      </c>
    </row>
    <row r="127" spans="1:9" ht="22.5" x14ac:dyDescent="0.25">
      <c r="A127" s="281" t="s">
        <v>528</v>
      </c>
      <c r="B127" s="281"/>
      <c r="C127" s="65" t="s">
        <v>136</v>
      </c>
      <c r="D127" s="67"/>
      <c r="E127" s="67"/>
      <c r="F127" s="67"/>
      <c r="G127" s="67">
        <f t="shared" si="10"/>
        <v>0</v>
      </c>
    </row>
    <row r="128" spans="1:9" ht="22.5" x14ac:dyDescent="0.25">
      <c r="A128" s="281" t="s">
        <v>529</v>
      </c>
      <c r="B128" s="281"/>
      <c r="C128" s="65" t="s">
        <v>123</v>
      </c>
      <c r="D128" s="67"/>
      <c r="E128" s="67"/>
      <c r="F128" s="67"/>
      <c r="G128" s="67">
        <f t="shared" si="10"/>
        <v>0</v>
      </c>
    </row>
    <row r="129" spans="1:7" x14ac:dyDescent="0.25">
      <c r="A129" s="281" t="s">
        <v>530</v>
      </c>
      <c r="B129" s="281"/>
      <c r="C129" s="65" t="s">
        <v>137</v>
      </c>
      <c r="D129" s="67"/>
      <c r="E129" s="67"/>
      <c r="F129" s="67"/>
      <c r="G129" s="67">
        <f t="shared" si="10"/>
        <v>0</v>
      </c>
    </row>
    <row r="130" spans="1:7" ht="22.5" x14ac:dyDescent="0.25">
      <c r="A130" s="281" t="s">
        <v>531</v>
      </c>
      <c r="B130" s="281"/>
      <c r="C130" s="65" t="s">
        <v>138</v>
      </c>
      <c r="D130" s="67"/>
      <c r="E130" s="66"/>
      <c r="F130" s="67"/>
      <c r="G130" s="66">
        <f t="shared" si="10"/>
        <v>0</v>
      </c>
    </row>
    <row r="131" spans="1:7" x14ac:dyDescent="0.25">
      <c r="A131" s="280" t="s">
        <v>24</v>
      </c>
      <c r="B131" s="280"/>
      <c r="C131" s="68" t="s">
        <v>139</v>
      </c>
      <c r="D131" s="70"/>
      <c r="E131" s="69">
        <f>E132</f>
        <v>10757934</v>
      </c>
      <c r="F131" s="70"/>
      <c r="G131" s="69">
        <f t="shared" si="10"/>
        <v>10757934</v>
      </c>
    </row>
    <row r="132" spans="1:7" x14ac:dyDescent="0.25">
      <c r="A132" s="281" t="s">
        <v>467</v>
      </c>
      <c r="B132" s="281"/>
      <c r="C132" s="65" t="s">
        <v>140</v>
      </c>
      <c r="D132" s="67"/>
      <c r="E132" s="66">
        <v>10757934</v>
      </c>
      <c r="F132" s="67"/>
      <c r="G132" s="66">
        <f t="shared" si="10"/>
        <v>10757934</v>
      </c>
    </row>
    <row r="133" spans="1:7" x14ac:dyDescent="0.25">
      <c r="A133" s="281" t="s">
        <v>468</v>
      </c>
      <c r="B133" s="281"/>
      <c r="C133" s="65" t="s">
        <v>141</v>
      </c>
      <c r="D133" s="67"/>
      <c r="E133" s="66"/>
      <c r="F133" s="67"/>
      <c r="G133" s="66">
        <f t="shared" si="10"/>
        <v>0</v>
      </c>
    </row>
    <row r="134" spans="1:7" ht="21" x14ac:dyDescent="0.25">
      <c r="A134" s="280" t="s">
        <v>142</v>
      </c>
      <c r="B134" s="280"/>
      <c r="C134" s="68" t="s">
        <v>143</v>
      </c>
      <c r="D134" s="69">
        <f>D101+D117+D131</f>
        <v>261906274</v>
      </c>
      <c r="E134" s="69">
        <f t="shared" ref="E134:F134" si="11">E101+E117+E131</f>
        <v>358937745</v>
      </c>
      <c r="F134" s="69">
        <f t="shared" si="11"/>
        <v>0</v>
      </c>
      <c r="G134" s="69">
        <f t="shared" si="10"/>
        <v>620844019</v>
      </c>
    </row>
    <row r="135" spans="1:7" ht="31.5" x14ac:dyDescent="0.25">
      <c r="A135" s="280" t="s">
        <v>40</v>
      </c>
      <c r="B135" s="280"/>
      <c r="C135" s="68" t="s">
        <v>144</v>
      </c>
      <c r="D135" s="70"/>
      <c r="E135" s="70"/>
      <c r="F135" s="70"/>
      <c r="G135" s="70">
        <f t="shared" si="10"/>
        <v>0</v>
      </c>
    </row>
    <row r="136" spans="1:7" ht="22.5" x14ac:dyDescent="0.25">
      <c r="A136" s="281" t="s">
        <v>479</v>
      </c>
      <c r="B136" s="281"/>
      <c r="C136" s="65" t="s">
        <v>407</v>
      </c>
      <c r="D136" s="67"/>
      <c r="E136" s="67"/>
      <c r="F136" s="67"/>
      <c r="G136" s="67">
        <f t="shared" si="10"/>
        <v>0</v>
      </c>
    </row>
    <row r="137" spans="1:7" ht="22.5" x14ac:dyDescent="0.25">
      <c r="A137" s="281" t="s">
        <v>480</v>
      </c>
      <c r="B137" s="281"/>
      <c r="C137" s="65" t="s">
        <v>408</v>
      </c>
      <c r="D137" s="67"/>
      <c r="E137" s="67"/>
      <c r="F137" s="67"/>
      <c r="G137" s="67">
        <f t="shared" si="10"/>
        <v>0</v>
      </c>
    </row>
    <row r="138" spans="1:7" ht="22.5" x14ac:dyDescent="0.25">
      <c r="A138" s="281" t="s">
        <v>481</v>
      </c>
      <c r="B138" s="281"/>
      <c r="C138" s="65" t="s">
        <v>409</v>
      </c>
      <c r="D138" s="67"/>
      <c r="E138" s="67"/>
      <c r="F138" s="67"/>
      <c r="G138" s="67">
        <f t="shared" si="10"/>
        <v>0</v>
      </c>
    </row>
    <row r="139" spans="1:7" ht="21" x14ac:dyDescent="0.25">
      <c r="A139" s="280" t="s">
        <v>52</v>
      </c>
      <c r="B139" s="280"/>
      <c r="C139" s="68" t="s">
        <v>148</v>
      </c>
      <c r="D139" s="70"/>
      <c r="E139" s="70"/>
      <c r="F139" s="70"/>
      <c r="G139" s="70">
        <f t="shared" si="10"/>
        <v>0</v>
      </c>
    </row>
    <row r="140" spans="1:7" ht="22.5" x14ac:dyDescent="0.25">
      <c r="A140" s="281" t="s">
        <v>489</v>
      </c>
      <c r="B140" s="281"/>
      <c r="C140" s="65" t="s">
        <v>149</v>
      </c>
      <c r="D140" s="67"/>
      <c r="E140" s="67"/>
      <c r="F140" s="67"/>
      <c r="G140" s="67">
        <f t="shared" si="10"/>
        <v>0</v>
      </c>
    </row>
    <row r="141" spans="1:7" ht="22.5" x14ac:dyDescent="0.25">
      <c r="A141" s="281" t="s">
        <v>490</v>
      </c>
      <c r="B141" s="281"/>
      <c r="C141" s="65" t="s">
        <v>150</v>
      </c>
      <c r="D141" s="67"/>
      <c r="E141" s="67"/>
      <c r="F141" s="67"/>
      <c r="G141" s="67">
        <f t="shared" si="10"/>
        <v>0</v>
      </c>
    </row>
    <row r="142" spans="1:7" ht="22.5" x14ac:dyDescent="0.25">
      <c r="A142" s="281" t="s">
        <v>491</v>
      </c>
      <c r="B142" s="281"/>
      <c r="C142" s="65" t="s">
        <v>151</v>
      </c>
      <c r="D142" s="67"/>
      <c r="E142" s="67"/>
      <c r="F142" s="67"/>
      <c r="G142" s="67">
        <f t="shared" si="10"/>
        <v>0</v>
      </c>
    </row>
    <row r="143" spans="1:7" ht="22.5" x14ac:dyDescent="0.25">
      <c r="A143" s="281" t="s">
        <v>492</v>
      </c>
      <c r="B143" s="281"/>
      <c r="C143" s="65" t="s">
        <v>152</v>
      </c>
      <c r="D143" s="67"/>
      <c r="E143" s="67"/>
      <c r="F143" s="67"/>
      <c r="G143" s="67">
        <f t="shared" si="10"/>
        <v>0</v>
      </c>
    </row>
    <row r="144" spans="1:7" ht="21" x14ac:dyDescent="0.25">
      <c r="A144" s="280" t="s">
        <v>153</v>
      </c>
      <c r="B144" s="280"/>
      <c r="C144" s="68" t="s">
        <v>154</v>
      </c>
      <c r="D144" s="69">
        <f>D146+D149</f>
        <v>543010043</v>
      </c>
      <c r="E144" s="69">
        <f t="shared" ref="E144:F144" si="12">E146+E149</f>
        <v>0</v>
      </c>
      <c r="F144" s="69">
        <f t="shared" si="12"/>
        <v>241708692</v>
      </c>
      <c r="G144" s="69">
        <f t="shared" si="10"/>
        <v>784718735</v>
      </c>
    </row>
    <row r="145" spans="1:7" ht="22.5" x14ac:dyDescent="0.25">
      <c r="A145" s="281" t="s">
        <v>494</v>
      </c>
      <c r="B145" s="281"/>
      <c r="C145" s="86" t="s">
        <v>155</v>
      </c>
      <c r="D145" s="69"/>
      <c r="E145" s="70"/>
      <c r="F145" s="70"/>
      <c r="G145" s="69">
        <f t="shared" si="10"/>
        <v>0</v>
      </c>
    </row>
    <row r="146" spans="1:7" ht="22.5" x14ac:dyDescent="0.25">
      <c r="A146" s="281" t="s">
        <v>495</v>
      </c>
      <c r="B146" s="281"/>
      <c r="C146" s="86" t="s">
        <v>156</v>
      </c>
      <c r="D146" s="66">
        <v>20835125</v>
      </c>
      <c r="E146" s="67"/>
      <c r="F146" s="67"/>
      <c r="G146" s="66">
        <f t="shared" si="10"/>
        <v>20835125</v>
      </c>
    </row>
    <row r="147" spans="1:7" x14ac:dyDescent="0.25">
      <c r="A147" s="281" t="s">
        <v>496</v>
      </c>
      <c r="B147" s="281"/>
      <c r="C147" s="86" t="s">
        <v>157</v>
      </c>
      <c r="D147" s="69"/>
      <c r="E147" s="70"/>
      <c r="F147" s="70"/>
      <c r="G147" s="69">
        <f t="shared" si="10"/>
        <v>0</v>
      </c>
    </row>
    <row r="148" spans="1:7" x14ac:dyDescent="0.25">
      <c r="A148" s="281" t="s">
        <v>497</v>
      </c>
      <c r="B148" s="281"/>
      <c r="C148" s="86" t="s">
        <v>158</v>
      </c>
      <c r="D148" s="69"/>
      <c r="E148" s="70"/>
      <c r="F148" s="70"/>
      <c r="G148" s="69">
        <f t="shared" si="10"/>
        <v>0</v>
      </c>
    </row>
    <row r="149" spans="1:7" ht="22.5" x14ac:dyDescent="0.25">
      <c r="A149" s="278" t="s">
        <v>532</v>
      </c>
      <c r="B149" s="279"/>
      <c r="C149" s="86" t="s">
        <v>429</v>
      </c>
      <c r="D149" s="66">
        <v>522174918</v>
      </c>
      <c r="E149" s="70"/>
      <c r="F149" s="66">
        <v>241708692</v>
      </c>
      <c r="G149" s="69">
        <f t="shared" si="10"/>
        <v>763883610</v>
      </c>
    </row>
    <row r="150" spans="1:7" ht="21" x14ac:dyDescent="0.25">
      <c r="A150" s="280" t="s">
        <v>65</v>
      </c>
      <c r="B150" s="280"/>
      <c r="C150" s="87" t="s">
        <v>159</v>
      </c>
      <c r="D150" s="69"/>
      <c r="E150" s="70"/>
      <c r="F150" s="70"/>
      <c r="G150" s="69">
        <f t="shared" si="10"/>
        <v>0</v>
      </c>
    </row>
    <row r="151" spans="1:7" ht="22.5" x14ac:dyDescent="0.25">
      <c r="A151" s="281" t="s">
        <v>498</v>
      </c>
      <c r="B151" s="281"/>
      <c r="C151" s="86" t="s">
        <v>410</v>
      </c>
      <c r="D151" s="69"/>
      <c r="E151" s="70"/>
      <c r="F151" s="70"/>
      <c r="G151" s="69">
        <f t="shared" si="10"/>
        <v>0</v>
      </c>
    </row>
    <row r="152" spans="1:7" ht="22.5" x14ac:dyDescent="0.25">
      <c r="A152" s="281" t="s">
        <v>499</v>
      </c>
      <c r="B152" s="281"/>
      <c r="C152" s="86" t="s">
        <v>411</v>
      </c>
      <c r="D152" s="69"/>
      <c r="E152" s="70"/>
      <c r="F152" s="70"/>
      <c r="G152" s="69">
        <f t="shared" si="10"/>
        <v>0</v>
      </c>
    </row>
    <row r="153" spans="1:7" x14ac:dyDescent="0.25">
      <c r="A153" s="281" t="s">
        <v>500</v>
      </c>
      <c r="B153" s="281"/>
      <c r="C153" s="86" t="s">
        <v>412</v>
      </c>
      <c r="D153" s="69"/>
      <c r="E153" s="70"/>
      <c r="F153" s="70"/>
      <c r="G153" s="69">
        <f t="shared" si="10"/>
        <v>0</v>
      </c>
    </row>
    <row r="154" spans="1:7" x14ac:dyDescent="0.25">
      <c r="A154" s="281" t="s">
        <v>501</v>
      </c>
      <c r="B154" s="281"/>
      <c r="C154" s="86" t="s">
        <v>413</v>
      </c>
      <c r="D154" s="69"/>
      <c r="E154" s="70"/>
      <c r="F154" s="70"/>
      <c r="G154" s="69">
        <f t="shared" si="10"/>
        <v>0</v>
      </c>
    </row>
    <row r="155" spans="1:7" ht="21" x14ac:dyDescent="0.25">
      <c r="A155" s="280" t="s">
        <v>71</v>
      </c>
      <c r="B155" s="280"/>
      <c r="C155" s="87" t="s">
        <v>164</v>
      </c>
      <c r="D155" s="69">
        <f>D144</f>
        <v>543010043</v>
      </c>
      <c r="E155" s="69">
        <f t="shared" ref="E155:F155" si="13">E144</f>
        <v>0</v>
      </c>
      <c r="F155" s="69">
        <f t="shared" si="13"/>
        <v>241708692</v>
      </c>
      <c r="G155" s="69">
        <f t="shared" si="10"/>
        <v>784718735</v>
      </c>
    </row>
    <row r="156" spans="1:7" x14ac:dyDescent="0.25">
      <c r="A156" s="280" t="s">
        <v>165</v>
      </c>
      <c r="B156" s="280"/>
      <c r="C156" s="87" t="s">
        <v>166</v>
      </c>
      <c r="D156" s="69">
        <f>D134+D155</f>
        <v>804916317</v>
      </c>
      <c r="E156" s="69">
        <f t="shared" ref="E156:F156" si="14">E134+E155</f>
        <v>358937745</v>
      </c>
      <c r="F156" s="69">
        <f t="shared" si="14"/>
        <v>241708692</v>
      </c>
      <c r="G156" s="69">
        <f t="shared" si="10"/>
        <v>1405562754</v>
      </c>
    </row>
    <row r="157" spans="1:7" x14ac:dyDescent="0.25">
      <c r="A157" s="88"/>
      <c r="B157" s="89"/>
      <c r="C157" s="90"/>
      <c r="D157" s="90"/>
      <c r="E157" s="90"/>
      <c r="F157" s="90"/>
      <c r="G157" s="91">
        <f>+G91-G156</f>
        <v>0</v>
      </c>
    </row>
    <row r="158" spans="1:7" x14ac:dyDescent="0.25">
      <c r="A158" s="92"/>
      <c r="B158" s="93"/>
      <c r="C158" s="94"/>
      <c r="D158" s="94"/>
      <c r="E158" s="94"/>
      <c r="F158" s="94"/>
      <c r="G158" s="94"/>
    </row>
    <row r="159" spans="1:7" x14ac:dyDescent="0.25">
      <c r="A159" s="95" t="s">
        <v>414</v>
      </c>
      <c r="B159" s="95"/>
      <c r="C159" s="96"/>
      <c r="D159" s="288">
        <v>8</v>
      </c>
      <c r="E159" s="289"/>
      <c r="F159" s="289"/>
      <c r="G159" s="290"/>
    </row>
    <row r="160" spans="1:7" x14ac:dyDescent="0.25">
      <c r="A160" s="291"/>
      <c r="B160" s="292"/>
      <c r="C160" s="293"/>
      <c r="D160" s="288"/>
      <c r="E160" s="289"/>
      <c r="F160" s="289"/>
      <c r="G160" s="290"/>
    </row>
    <row r="161" spans="1:7" x14ac:dyDescent="0.25">
      <c r="A161" s="97"/>
      <c r="B161" s="97"/>
      <c r="C161" s="98"/>
      <c r="D161" s="99"/>
      <c r="E161" s="99"/>
      <c r="F161" s="99"/>
      <c r="G161" s="99"/>
    </row>
  </sheetData>
  <mergeCells count="159">
    <mergeCell ref="D159:G159"/>
    <mergeCell ref="D160:G160"/>
    <mergeCell ref="A160:C160"/>
    <mergeCell ref="C6:C7"/>
    <mergeCell ref="D6:G6"/>
    <mergeCell ref="A11:B11"/>
    <mergeCell ref="A9:G9"/>
    <mergeCell ref="A10:B10"/>
    <mergeCell ref="A13:B13"/>
    <mergeCell ref="A12:B12"/>
    <mergeCell ref="A15:B15"/>
    <mergeCell ref="A14:B14"/>
    <mergeCell ref="A18:B18"/>
    <mergeCell ref="A16:B16"/>
    <mergeCell ref="A20:B20"/>
    <mergeCell ref="A19:B19"/>
    <mergeCell ref="A22:B22"/>
    <mergeCell ref="A17:B17"/>
    <mergeCell ref="A28:B28"/>
    <mergeCell ref="A27:B27"/>
    <mergeCell ref="A30:B30"/>
    <mergeCell ref="A29:B29"/>
    <mergeCell ref="A32:B32"/>
    <mergeCell ref="A31:B31"/>
    <mergeCell ref="A5:B5"/>
    <mergeCell ref="A3:B3"/>
    <mergeCell ref="A4:B4"/>
    <mergeCell ref="A8:B8"/>
    <mergeCell ref="A6:B7"/>
    <mergeCell ref="A21:B21"/>
    <mergeCell ref="A24:B24"/>
    <mergeCell ref="A23:B23"/>
    <mergeCell ref="A26:B26"/>
    <mergeCell ref="A25:B25"/>
    <mergeCell ref="A34:B34"/>
    <mergeCell ref="A33:B33"/>
    <mergeCell ref="A36:B36"/>
    <mergeCell ref="A35:B35"/>
    <mergeCell ref="A38:B38"/>
    <mergeCell ref="A37:B37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4:B54"/>
    <mergeCell ref="A53:B53"/>
    <mergeCell ref="A56:B56"/>
    <mergeCell ref="A55:B55"/>
    <mergeCell ref="A58:B58"/>
    <mergeCell ref="A57:B57"/>
    <mergeCell ref="A60:B60"/>
    <mergeCell ref="A59:B59"/>
    <mergeCell ref="A62:B62"/>
    <mergeCell ref="A61:B61"/>
    <mergeCell ref="A64:B64"/>
    <mergeCell ref="A63:B63"/>
    <mergeCell ref="A66:B66"/>
    <mergeCell ref="A65:B65"/>
    <mergeCell ref="A68:B68"/>
    <mergeCell ref="A67:B67"/>
    <mergeCell ref="A70:B70"/>
    <mergeCell ref="A69:B69"/>
    <mergeCell ref="A72:B72"/>
    <mergeCell ref="A71:B71"/>
    <mergeCell ref="A74:B74"/>
    <mergeCell ref="A73:B73"/>
    <mergeCell ref="A76:B76"/>
    <mergeCell ref="A75:B75"/>
    <mergeCell ref="A78:B78"/>
    <mergeCell ref="A77:B77"/>
    <mergeCell ref="A80:B80"/>
    <mergeCell ref="A79:B79"/>
    <mergeCell ref="A82:B82"/>
    <mergeCell ref="A81:B81"/>
    <mergeCell ref="A85:B85"/>
    <mergeCell ref="A84:B84"/>
    <mergeCell ref="A87:B87"/>
    <mergeCell ref="A86:B86"/>
    <mergeCell ref="A89:B89"/>
    <mergeCell ref="A88:B88"/>
    <mergeCell ref="A91:B91"/>
    <mergeCell ref="A90:B90"/>
    <mergeCell ref="A83:B83"/>
    <mergeCell ref="A96:B96"/>
    <mergeCell ref="A95:B95"/>
    <mergeCell ref="A99:B99"/>
    <mergeCell ref="A97:B98"/>
    <mergeCell ref="C97:C98"/>
    <mergeCell ref="D97:G97"/>
    <mergeCell ref="A102:B102"/>
    <mergeCell ref="A100:G100"/>
    <mergeCell ref="A101:B101"/>
    <mergeCell ref="A104:B104"/>
    <mergeCell ref="A103:B103"/>
    <mergeCell ref="A106:B106"/>
    <mergeCell ref="A105:B105"/>
    <mergeCell ref="A108:B108"/>
    <mergeCell ref="A107:B107"/>
    <mergeCell ref="A110:B110"/>
    <mergeCell ref="A109:B109"/>
    <mergeCell ref="A112:B112"/>
    <mergeCell ref="A111:B111"/>
    <mergeCell ref="A132:B132"/>
    <mergeCell ref="A131:B131"/>
    <mergeCell ref="A114:B114"/>
    <mergeCell ref="A113:B113"/>
    <mergeCell ref="A116:B116"/>
    <mergeCell ref="A115:B115"/>
    <mergeCell ref="A118:B118"/>
    <mergeCell ref="A117:B117"/>
    <mergeCell ref="A120:B120"/>
    <mergeCell ref="A119:B119"/>
    <mergeCell ref="A122:B122"/>
    <mergeCell ref="A121:B121"/>
    <mergeCell ref="A156:B156"/>
    <mergeCell ref="A144:B144"/>
    <mergeCell ref="A143:B143"/>
    <mergeCell ref="A146:B146"/>
    <mergeCell ref="A145:B145"/>
    <mergeCell ref="A148:B148"/>
    <mergeCell ref="A153:B153"/>
    <mergeCell ref="A147:B147"/>
    <mergeCell ref="A152:B152"/>
    <mergeCell ref="A151:B151"/>
    <mergeCell ref="A150:B150"/>
    <mergeCell ref="A2:G2"/>
    <mergeCell ref="C3:G3"/>
    <mergeCell ref="C4:G4"/>
    <mergeCell ref="A149:B149"/>
    <mergeCell ref="A155:B155"/>
    <mergeCell ref="A154:B154"/>
    <mergeCell ref="A134:B134"/>
    <mergeCell ref="A133:B133"/>
    <mergeCell ref="A136:B136"/>
    <mergeCell ref="A135:B135"/>
    <mergeCell ref="A138:B138"/>
    <mergeCell ref="A137:B137"/>
    <mergeCell ref="A140:B140"/>
    <mergeCell ref="A139:B139"/>
    <mergeCell ref="A142:B142"/>
    <mergeCell ref="A141:B141"/>
    <mergeCell ref="A124:B124"/>
    <mergeCell ref="A123:B123"/>
    <mergeCell ref="A126:B126"/>
    <mergeCell ref="A125:B125"/>
    <mergeCell ref="A128:B128"/>
    <mergeCell ref="A127:B127"/>
    <mergeCell ref="A130:B130"/>
    <mergeCell ref="A129:B129"/>
  </mergeCells>
  <pageMargins left="0.7" right="0.7" top="0.75" bottom="0.75" header="0.3" footer="0.3"/>
  <pageSetup paperSize="9" scale="77" orientation="portrait" r:id="rId1"/>
  <rowBreaks count="2" manualBreakCount="2">
    <brk id="44" max="6" man="1"/>
    <brk id="92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0"/>
  <sheetViews>
    <sheetView zoomScaleNormal="100" workbookViewId="0">
      <selection sqref="A1:H1"/>
    </sheetView>
  </sheetViews>
  <sheetFormatPr defaultRowHeight="21.95" customHeight="1" x14ac:dyDescent="0.25"/>
  <cols>
    <col min="1" max="1" width="9.140625" style="102"/>
    <col min="2" max="2" width="1.140625" style="102" customWidth="1"/>
    <col min="3" max="3" width="9.140625" style="102"/>
    <col min="4" max="4" width="20.28515625" style="102" customWidth="1"/>
    <col min="5" max="5" width="12.140625" style="102" customWidth="1"/>
    <col min="6" max="6" width="10.85546875" style="102" customWidth="1"/>
    <col min="7" max="7" width="11.85546875" style="102" customWidth="1"/>
    <col min="8" max="8" width="16.42578125" style="102" customWidth="1"/>
    <col min="9" max="16384" width="9.140625" style="102"/>
  </cols>
  <sheetData>
    <row r="1" spans="1:8" ht="42.75" customHeight="1" x14ac:dyDescent="0.25">
      <c r="A1" s="303" t="s">
        <v>619</v>
      </c>
      <c r="B1" s="303"/>
      <c r="C1" s="303"/>
      <c r="D1" s="303"/>
      <c r="E1" s="303"/>
      <c r="F1" s="303"/>
      <c r="G1" s="303"/>
      <c r="H1" s="303"/>
    </row>
    <row r="2" spans="1:8" ht="21.95" customHeight="1" x14ac:dyDescent="0.25">
      <c r="A2" s="306" t="s">
        <v>174</v>
      </c>
      <c r="B2" s="306"/>
      <c r="C2" s="304" t="s">
        <v>416</v>
      </c>
      <c r="D2" s="304"/>
      <c r="E2" s="304"/>
      <c r="F2" s="304"/>
      <c r="G2" s="304"/>
      <c r="H2" s="304"/>
    </row>
    <row r="3" spans="1:8" ht="21.95" customHeight="1" x14ac:dyDescent="0.25">
      <c r="A3" s="306" t="s">
        <v>396</v>
      </c>
      <c r="B3" s="306"/>
      <c r="C3" s="304" t="s">
        <v>397</v>
      </c>
      <c r="D3" s="304"/>
      <c r="E3" s="304"/>
      <c r="F3" s="304"/>
      <c r="G3" s="304"/>
      <c r="H3" s="304"/>
    </row>
    <row r="4" spans="1:8" ht="21.95" customHeight="1" x14ac:dyDescent="0.25">
      <c r="A4" s="309"/>
      <c r="B4" s="310"/>
      <c r="C4" s="310"/>
      <c r="D4" s="310"/>
      <c r="E4" s="310"/>
      <c r="F4" s="310"/>
      <c r="G4" s="310"/>
      <c r="H4" s="310"/>
    </row>
    <row r="5" spans="1:8" ht="21.95" customHeight="1" x14ac:dyDescent="0.25">
      <c r="A5" s="305" t="s">
        <v>398</v>
      </c>
      <c r="B5" s="305"/>
      <c r="C5" s="307" t="s">
        <v>399</v>
      </c>
      <c r="D5" s="307"/>
      <c r="E5" s="308" t="s">
        <v>546</v>
      </c>
      <c r="F5" s="308"/>
      <c r="G5" s="308"/>
      <c r="H5" s="308"/>
    </row>
    <row r="6" spans="1:8" ht="48.75" customHeight="1" x14ac:dyDescent="0.25">
      <c r="A6" s="305"/>
      <c r="B6" s="305"/>
      <c r="C6" s="305"/>
      <c r="D6" s="305"/>
      <c r="E6" s="103" t="s">
        <v>4</v>
      </c>
      <c r="F6" s="103" t="s">
        <v>5</v>
      </c>
      <c r="G6" s="104" t="s">
        <v>6</v>
      </c>
      <c r="H6" s="105" t="s">
        <v>7</v>
      </c>
    </row>
    <row r="7" spans="1:8" ht="21.95" customHeight="1" x14ac:dyDescent="0.25">
      <c r="A7" s="305">
        <v>1</v>
      </c>
      <c r="B7" s="305"/>
      <c r="C7" s="305">
        <v>2</v>
      </c>
      <c r="D7" s="305"/>
      <c r="E7" s="106">
        <v>3</v>
      </c>
      <c r="F7" s="105">
        <v>4</v>
      </c>
      <c r="G7" s="105">
        <v>5</v>
      </c>
      <c r="H7" s="105">
        <v>6</v>
      </c>
    </row>
    <row r="8" spans="1:8" ht="21.95" customHeight="1" x14ac:dyDescent="0.25">
      <c r="A8" s="311" t="s">
        <v>172</v>
      </c>
      <c r="B8" s="312"/>
      <c r="C8" s="312"/>
      <c r="D8" s="312"/>
      <c r="E8" s="312"/>
      <c r="F8" s="312"/>
      <c r="G8" s="312"/>
      <c r="H8" s="312"/>
    </row>
    <row r="9" spans="1:8" ht="21.95" customHeight="1" x14ac:dyDescent="0.25">
      <c r="A9" s="305" t="s">
        <v>8</v>
      </c>
      <c r="B9" s="305"/>
      <c r="C9" s="296" t="s">
        <v>9</v>
      </c>
      <c r="D9" s="296"/>
      <c r="E9" s="108"/>
      <c r="F9" s="109"/>
      <c r="G9" s="109"/>
      <c r="H9" s="109"/>
    </row>
    <row r="10" spans="1:8" ht="21.95" customHeight="1" x14ac:dyDescent="0.25">
      <c r="A10" s="297" t="s">
        <v>455</v>
      </c>
      <c r="B10" s="297"/>
      <c r="C10" s="298" t="s">
        <v>10</v>
      </c>
      <c r="D10" s="298"/>
      <c r="E10" s="110"/>
      <c r="F10" s="64"/>
      <c r="G10" s="64"/>
      <c r="H10" s="64"/>
    </row>
    <row r="11" spans="1:8" ht="21.95" customHeight="1" x14ac:dyDescent="0.25">
      <c r="A11" s="297" t="s">
        <v>431</v>
      </c>
      <c r="B11" s="297"/>
      <c r="C11" s="298" t="s">
        <v>11</v>
      </c>
      <c r="D11" s="298"/>
      <c r="E11" s="110"/>
      <c r="F11" s="64"/>
      <c r="G11" s="64"/>
      <c r="H11" s="64"/>
    </row>
    <row r="12" spans="1:8" ht="21.95" customHeight="1" x14ac:dyDescent="0.25">
      <c r="A12" s="297" t="s">
        <v>456</v>
      </c>
      <c r="B12" s="297"/>
      <c r="C12" s="298" t="s">
        <v>12</v>
      </c>
      <c r="D12" s="298"/>
      <c r="E12" s="110"/>
      <c r="F12" s="64"/>
      <c r="G12" s="64"/>
      <c r="H12" s="64"/>
    </row>
    <row r="13" spans="1:8" ht="21.95" customHeight="1" x14ac:dyDescent="0.25">
      <c r="A13" s="297" t="s">
        <v>457</v>
      </c>
      <c r="B13" s="297"/>
      <c r="C13" s="298" t="s">
        <v>13</v>
      </c>
      <c r="D13" s="298"/>
      <c r="E13" s="110"/>
      <c r="F13" s="64"/>
      <c r="G13" s="64"/>
      <c r="H13" s="64"/>
    </row>
    <row r="14" spans="1:8" ht="21.95" customHeight="1" x14ac:dyDescent="0.25">
      <c r="A14" s="297" t="s">
        <v>458</v>
      </c>
      <c r="B14" s="297"/>
      <c r="C14" s="298" t="s">
        <v>14</v>
      </c>
      <c r="D14" s="298"/>
      <c r="E14" s="110"/>
      <c r="F14" s="64"/>
      <c r="G14" s="64"/>
      <c r="H14" s="64"/>
    </row>
    <row r="15" spans="1:8" ht="21.95" customHeight="1" x14ac:dyDescent="0.25">
      <c r="A15" s="297" t="s">
        <v>459</v>
      </c>
      <c r="B15" s="297"/>
      <c r="C15" s="298" t="s">
        <v>15</v>
      </c>
      <c r="D15" s="298"/>
      <c r="E15" s="110"/>
      <c r="F15" s="64"/>
      <c r="G15" s="64"/>
      <c r="H15" s="64"/>
    </row>
    <row r="16" spans="1:8" ht="21.95" customHeight="1" x14ac:dyDescent="0.25">
      <c r="A16" s="301" t="s">
        <v>460</v>
      </c>
      <c r="B16" s="302"/>
      <c r="C16" s="299"/>
      <c r="D16" s="300"/>
      <c r="E16" s="110"/>
      <c r="F16" s="64"/>
      <c r="G16" s="64"/>
      <c r="H16" s="64"/>
    </row>
    <row r="17" spans="1:8" ht="21.95" customHeight="1" x14ac:dyDescent="0.25">
      <c r="A17" s="295" t="s">
        <v>16</v>
      </c>
      <c r="B17" s="295"/>
      <c r="C17" s="296" t="s">
        <v>17</v>
      </c>
      <c r="D17" s="296"/>
      <c r="E17" s="108"/>
      <c r="F17" s="109"/>
      <c r="G17" s="62">
        <f>G22</f>
        <v>2261563</v>
      </c>
      <c r="H17" s="62">
        <f>G17</f>
        <v>2261563</v>
      </c>
    </row>
    <row r="18" spans="1:8" ht="21.95" customHeight="1" x14ac:dyDescent="0.25">
      <c r="A18" s="297" t="s">
        <v>461</v>
      </c>
      <c r="B18" s="297"/>
      <c r="C18" s="298" t="s">
        <v>18</v>
      </c>
      <c r="D18" s="298"/>
      <c r="E18" s="110"/>
      <c r="F18" s="64"/>
      <c r="G18" s="64"/>
      <c r="H18" s="64"/>
    </row>
    <row r="19" spans="1:8" ht="21.95" customHeight="1" x14ac:dyDescent="0.25">
      <c r="A19" s="297" t="s">
        <v>462</v>
      </c>
      <c r="B19" s="297"/>
      <c r="C19" s="298" t="s">
        <v>19</v>
      </c>
      <c r="D19" s="298"/>
      <c r="E19" s="110"/>
      <c r="F19" s="64"/>
      <c r="G19" s="64"/>
      <c r="H19" s="64"/>
    </row>
    <row r="20" spans="1:8" ht="21.95" customHeight="1" x14ac:dyDescent="0.25">
      <c r="A20" s="297" t="s">
        <v>463</v>
      </c>
      <c r="B20" s="297"/>
      <c r="C20" s="298" t="s">
        <v>400</v>
      </c>
      <c r="D20" s="298"/>
      <c r="E20" s="110"/>
      <c r="F20" s="64"/>
      <c r="G20" s="64"/>
      <c r="H20" s="64"/>
    </row>
    <row r="21" spans="1:8" ht="21.95" customHeight="1" x14ac:dyDescent="0.25">
      <c r="A21" s="297" t="s">
        <v>464</v>
      </c>
      <c r="B21" s="297"/>
      <c r="C21" s="298" t="s">
        <v>401</v>
      </c>
      <c r="D21" s="298"/>
      <c r="E21" s="110"/>
      <c r="F21" s="64"/>
      <c r="G21" s="64"/>
      <c r="H21" s="64"/>
    </row>
    <row r="22" spans="1:8" ht="21.95" customHeight="1" x14ac:dyDescent="0.25">
      <c r="A22" s="297" t="s">
        <v>465</v>
      </c>
      <c r="B22" s="297"/>
      <c r="C22" s="298" t="s">
        <v>22</v>
      </c>
      <c r="D22" s="298"/>
      <c r="E22" s="110"/>
      <c r="F22" s="64"/>
      <c r="G22" s="111">
        <v>2261563</v>
      </c>
      <c r="H22" s="111">
        <f>G22</f>
        <v>2261563</v>
      </c>
    </row>
    <row r="23" spans="1:8" ht="21.95" customHeight="1" x14ac:dyDescent="0.25">
      <c r="A23" s="297" t="s">
        <v>466</v>
      </c>
      <c r="B23" s="297"/>
      <c r="C23" s="298" t="s">
        <v>23</v>
      </c>
      <c r="D23" s="298"/>
      <c r="E23" s="110"/>
      <c r="F23" s="64"/>
      <c r="G23" s="64"/>
      <c r="H23" s="64"/>
    </row>
    <row r="24" spans="1:8" ht="21.95" customHeight="1" x14ac:dyDescent="0.25">
      <c r="A24" s="295" t="s">
        <v>24</v>
      </c>
      <c r="B24" s="295"/>
      <c r="C24" s="296" t="s">
        <v>25</v>
      </c>
      <c r="D24" s="296"/>
      <c r="E24" s="108"/>
      <c r="F24" s="109"/>
      <c r="G24" s="109"/>
      <c r="H24" s="109"/>
    </row>
    <row r="25" spans="1:8" ht="21.95" customHeight="1" x14ac:dyDescent="0.25">
      <c r="A25" s="297" t="s">
        <v>467</v>
      </c>
      <c r="B25" s="297"/>
      <c r="C25" s="298" t="s">
        <v>26</v>
      </c>
      <c r="D25" s="298"/>
      <c r="E25" s="110"/>
      <c r="F25" s="64"/>
      <c r="G25" s="64"/>
      <c r="H25" s="64"/>
    </row>
    <row r="26" spans="1:8" ht="21.95" customHeight="1" x14ac:dyDescent="0.25">
      <c r="A26" s="297" t="s">
        <v>468</v>
      </c>
      <c r="B26" s="297"/>
      <c r="C26" s="298" t="s">
        <v>27</v>
      </c>
      <c r="D26" s="298"/>
      <c r="E26" s="110"/>
      <c r="F26" s="64"/>
      <c r="G26" s="64"/>
      <c r="H26" s="64"/>
    </row>
    <row r="27" spans="1:8" ht="21.95" customHeight="1" x14ac:dyDescent="0.25">
      <c r="A27" s="297" t="s">
        <v>469</v>
      </c>
      <c r="B27" s="297"/>
      <c r="C27" s="298" t="s">
        <v>402</v>
      </c>
      <c r="D27" s="298"/>
      <c r="E27" s="110"/>
      <c r="F27" s="64"/>
      <c r="G27" s="64"/>
      <c r="H27" s="64"/>
    </row>
    <row r="28" spans="1:8" ht="21.95" customHeight="1" x14ac:dyDescent="0.25">
      <c r="A28" s="297" t="s">
        <v>470</v>
      </c>
      <c r="B28" s="297"/>
      <c r="C28" s="298" t="s">
        <v>403</v>
      </c>
      <c r="D28" s="298"/>
      <c r="E28" s="110"/>
      <c r="F28" s="64"/>
      <c r="G28" s="64"/>
      <c r="H28" s="64"/>
    </row>
    <row r="29" spans="1:8" ht="21.95" customHeight="1" x14ac:dyDescent="0.25">
      <c r="A29" s="297" t="s">
        <v>471</v>
      </c>
      <c r="B29" s="297"/>
      <c r="C29" s="298" t="s">
        <v>30</v>
      </c>
      <c r="D29" s="298"/>
      <c r="E29" s="110"/>
      <c r="F29" s="64"/>
      <c r="G29" s="64"/>
      <c r="H29" s="64"/>
    </row>
    <row r="30" spans="1:8" ht="21.95" customHeight="1" x14ac:dyDescent="0.25">
      <c r="A30" s="297" t="s">
        <v>472</v>
      </c>
      <c r="B30" s="297"/>
      <c r="C30" s="298" t="s">
        <v>31</v>
      </c>
      <c r="D30" s="298"/>
      <c r="E30" s="110"/>
      <c r="F30" s="64"/>
      <c r="G30" s="64"/>
      <c r="H30" s="64"/>
    </row>
    <row r="31" spans="1:8" ht="21.95" customHeight="1" x14ac:dyDescent="0.25">
      <c r="A31" s="295" t="s">
        <v>32</v>
      </c>
      <c r="B31" s="295"/>
      <c r="C31" s="296" t="s">
        <v>33</v>
      </c>
      <c r="D31" s="296"/>
      <c r="E31" s="108"/>
      <c r="F31" s="109"/>
      <c r="G31" s="109"/>
      <c r="H31" s="109"/>
    </row>
    <row r="32" spans="1:8" ht="21.95" customHeight="1" x14ac:dyDescent="0.25">
      <c r="A32" s="297" t="s">
        <v>473</v>
      </c>
      <c r="B32" s="297"/>
      <c r="C32" s="298" t="s">
        <v>34</v>
      </c>
      <c r="D32" s="298"/>
      <c r="E32" s="110"/>
      <c r="F32" s="64"/>
      <c r="G32" s="64"/>
      <c r="H32" s="64"/>
    </row>
    <row r="33" spans="1:8" ht="21.95" customHeight="1" x14ac:dyDescent="0.25">
      <c r="A33" s="297" t="s">
        <v>474</v>
      </c>
      <c r="B33" s="297"/>
      <c r="C33" s="298" t="s">
        <v>35</v>
      </c>
      <c r="D33" s="298"/>
      <c r="E33" s="110"/>
      <c r="F33" s="64"/>
      <c r="G33" s="64"/>
      <c r="H33" s="64"/>
    </row>
    <row r="34" spans="1:8" ht="21.95" customHeight="1" x14ac:dyDescent="0.25">
      <c r="A34" s="297" t="s">
        <v>475</v>
      </c>
      <c r="B34" s="297"/>
      <c r="C34" s="298" t="s">
        <v>36</v>
      </c>
      <c r="D34" s="298"/>
      <c r="E34" s="110"/>
      <c r="F34" s="64"/>
      <c r="G34" s="64"/>
      <c r="H34" s="64"/>
    </row>
    <row r="35" spans="1:8" ht="21.95" customHeight="1" x14ac:dyDescent="0.25">
      <c r="A35" s="297" t="s">
        <v>476</v>
      </c>
      <c r="B35" s="297"/>
      <c r="C35" s="298" t="s">
        <v>37</v>
      </c>
      <c r="D35" s="298"/>
      <c r="E35" s="110"/>
      <c r="F35" s="64"/>
      <c r="G35" s="64"/>
      <c r="H35" s="64"/>
    </row>
    <row r="36" spans="1:8" ht="21.95" customHeight="1" x14ac:dyDescent="0.25">
      <c r="A36" s="297" t="s">
        <v>477</v>
      </c>
      <c r="B36" s="297"/>
      <c r="C36" s="298" t="s">
        <v>38</v>
      </c>
      <c r="D36" s="298"/>
      <c r="E36" s="110"/>
      <c r="F36" s="64"/>
      <c r="G36" s="64"/>
      <c r="H36" s="64"/>
    </row>
    <row r="37" spans="1:8" ht="21.95" customHeight="1" x14ac:dyDescent="0.25">
      <c r="A37" s="297" t="s">
        <v>478</v>
      </c>
      <c r="B37" s="297"/>
      <c r="C37" s="298" t="s">
        <v>39</v>
      </c>
      <c r="D37" s="298"/>
      <c r="E37" s="110"/>
      <c r="F37" s="64"/>
      <c r="G37" s="64"/>
      <c r="H37" s="64"/>
    </row>
    <row r="38" spans="1:8" ht="21.95" customHeight="1" x14ac:dyDescent="0.25">
      <c r="A38" s="295" t="s">
        <v>40</v>
      </c>
      <c r="B38" s="295"/>
      <c r="C38" s="296" t="s">
        <v>41</v>
      </c>
      <c r="D38" s="296"/>
      <c r="E38" s="108"/>
      <c r="F38" s="109"/>
      <c r="G38" s="62">
        <f>G39+G40+G41+G42+G43+G44</f>
        <v>7041147</v>
      </c>
      <c r="H38" s="62">
        <f>G38</f>
        <v>7041147</v>
      </c>
    </row>
    <row r="39" spans="1:8" ht="21.95" customHeight="1" x14ac:dyDescent="0.25">
      <c r="A39" s="297" t="s">
        <v>479</v>
      </c>
      <c r="B39" s="297"/>
      <c r="C39" s="298" t="s">
        <v>42</v>
      </c>
      <c r="D39" s="298"/>
      <c r="E39" s="110"/>
      <c r="F39" s="64"/>
      <c r="G39" s="64"/>
      <c r="H39" s="64">
        <f t="shared" ref="H39:H90" si="0">G39</f>
        <v>0</v>
      </c>
    </row>
    <row r="40" spans="1:8" ht="21.95" customHeight="1" x14ac:dyDescent="0.25">
      <c r="A40" s="297" t="s">
        <v>480</v>
      </c>
      <c r="B40" s="297"/>
      <c r="C40" s="298" t="s">
        <v>43</v>
      </c>
      <c r="D40" s="298"/>
      <c r="E40" s="110"/>
      <c r="F40" s="64"/>
      <c r="G40" s="111">
        <v>544210</v>
      </c>
      <c r="H40" s="111">
        <f t="shared" si="0"/>
        <v>544210</v>
      </c>
    </row>
    <row r="41" spans="1:8" ht="21.95" customHeight="1" x14ac:dyDescent="0.25">
      <c r="A41" s="297" t="s">
        <v>481</v>
      </c>
      <c r="B41" s="297"/>
      <c r="C41" s="298" t="s">
        <v>44</v>
      </c>
      <c r="D41" s="298"/>
      <c r="E41" s="110"/>
      <c r="F41" s="64"/>
      <c r="G41" s="111">
        <v>5000000</v>
      </c>
      <c r="H41" s="111">
        <f t="shared" si="0"/>
        <v>5000000</v>
      </c>
    </row>
    <row r="42" spans="1:8" ht="21.95" customHeight="1" x14ac:dyDescent="0.25">
      <c r="A42" s="297" t="s">
        <v>482</v>
      </c>
      <c r="B42" s="297"/>
      <c r="C42" s="298" t="s">
        <v>45</v>
      </c>
      <c r="D42" s="298"/>
      <c r="E42" s="110"/>
      <c r="F42" s="64"/>
      <c r="G42" s="64"/>
      <c r="H42" s="64">
        <f t="shared" si="0"/>
        <v>0</v>
      </c>
    </row>
    <row r="43" spans="1:8" ht="21.95" customHeight="1" x14ac:dyDescent="0.25">
      <c r="A43" s="297" t="s">
        <v>483</v>
      </c>
      <c r="B43" s="297"/>
      <c r="C43" s="298" t="s">
        <v>46</v>
      </c>
      <c r="D43" s="298"/>
      <c r="E43" s="110"/>
      <c r="F43" s="64"/>
      <c r="G43" s="64"/>
      <c r="H43" s="64">
        <f t="shared" si="0"/>
        <v>0</v>
      </c>
    </row>
    <row r="44" spans="1:8" ht="21.95" customHeight="1" x14ac:dyDescent="0.25">
      <c r="A44" s="297" t="s">
        <v>484</v>
      </c>
      <c r="B44" s="297"/>
      <c r="C44" s="298" t="s">
        <v>47</v>
      </c>
      <c r="D44" s="298"/>
      <c r="E44" s="110"/>
      <c r="F44" s="64"/>
      <c r="G44" s="111">
        <v>1496937</v>
      </c>
      <c r="H44" s="111">
        <f t="shared" si="0"/>
        <v>1496937</v>
      </c>
    </row>
    <row r="45" spans="1:8" ht="21.95" customHeight="1" x14ac:dyDescent="0.25">
      <c r="A45" s="297" t="s">
        <v>485</v>
      </c>
      <c r="B45" s="297"/>
      <c r="C45" s="298" t="s">
        <v>48</v>
      </c>
      <c r="D45" s="298"/>
      <c r="E45" s="110"/>
      <c r="F45" s="64"/>
      <c r="G45" s="64"/>
      <c r="H45" s="64">
        <f t="shared" si="0"/>
        <v>0</v>
      </c>
    </row>
    <row r="46" spans="1:8" ht="21.95" customHeight="1" x14ac:dyDescent="0.25">
      <c r="A46" s="297" t="s">
        <v>486</v>
      </c>
      <c r="B46" s="297"/>
      <c r="C46" s="298" t="s">
        <v>49</v>
      </c>
      <c r="D46" s="298"/>
      <c r="E46" s="110"/>
      <c r="F46" s="64"/>
      <c r="G46" s="111"/>
      <c r="H46" s="111">
        <f t="shared" si="0"/>
        <v>0</v>
      </c>
    </row>
    <row r="47" spans="1:8" ht="21.95" customHeight="1" x14ac:dyDescent="0.25">
      <c r="A47" s="297" t="s">
        <v>487</v>
      </c>
      <c r="B47" s="297"/>
      <c r="C47" s="298" t="s">
        <v>50</v>
      </c>
      <c r="D47" s="298"/>
      <c r="E47" s="110"/>
      <c r="F47" s="64"/>
      <c r="G47" s="64"/>
      <c r="H47" s="64">
        <f t="shared" si="0"/>
        <v>0</v>
      </c>
    </row>
    <row r="48" spans="1:8" ht="21.95" customHeight="1" x14ac:dyDescent="0.25">
      <c r="A48" s="297" t="s">
        <v>488</v>
      </c>
      <c r="B48" s="297"/>
      <c r="C48" s="298" t="s">
        <v>51</v>
      </c>
      <c r="D48" s="298"/>
      <c r="E48" s="110"/>
      <c r="F48" s="64"/>
      <c r="G48" s="111"/>
      <c r="H48" s="111">
        <f t="shared" si="0"/>
        <v>0</v>
      </c>
    </row>
    <row r="49" spans="1:8" ht="21.95" customHeight="1" x14ac:dyDescent="0.25">
      <c r="A49" s="295" t="s">
        <v>52</v>
      </c>
      <c r="B49" s="295"/>
      <c r="C49" s="296" t="s">
        <v>53</v>
      </c>
      <c r="D49" s="296"/>
      <c r="E49" s="108"/>
      <c r="F49" s="109"/>
      <c r="G49" s="109"/>
      <c r="H49" s="109">
        <f t="shared" si="0"/>
        <v>0</v>
      </c>
    </row>
    <row r="50" spans="1:8" ht="21.95" customHeight="1" x14ac:dyDescent="0.25">
      <c r="A50" s="297" t="s">
        <v>489</v>
      </c>
      <c r="B50" s="297"/>
      <c r="C50" s="298" t="s">
        <v>54</v>
      </c>
      <c r="D50" s="298"/>
      <c r="E50" s="110"/>
      <c r="F50" s="64"/>
      <c r="G50" s="64"/>
      <c r="H50" s="64">
        <f t="shared" si="0"/>
        <v>0</v>
      </c>
    </row>
    <row r="51" spans="1:8" ht="21.95" customHeight="1" x14ac:dyDescent="0.25">
      <c r="A51" s="297" t="s">
        <v>490</v>
      </c>
      <c r="B51" s="297"/>
      <c r="C51" s="298" t="s">
        <v>55</v>
      </c>
      <c r="D51" s="298"/>
      <c r="E51" s="110"/>
      <c r="F51" s="64"/>
      <c r="G51" s="64"/>
      <c r="H51" s="64">
        <f t="shared" si="0"/>
        <v>0</v>
      </c>
    </row>
    <row r="52" spans="1:8" ht="21.95" customHeight="1" x14ac:dyDescent="0.25">
      <c r="A52" s="297" t="s">
        <v>491</v>
      </c>
      <c r="B52" s="297"/>
      <c r="C52" s="298" t="s">
        <v>56</v>
      </c>
      <c r="D52" s="298"/>
      <c r="E52" s="110"/>
      <c r="F52" s="64"/>
      <c r="G52" s="64"/>
      <c r="H52" s="64">
        <f t="shared" si="0"/>
        <v>0</v>
      </c>
    </row>
    <row r="53" spans="1:8" ht="21.95" customHeight="1" x14ac:dyDescent="0.25">
      <c r="A53" s="297" t="s">
        <v>492</v>
      </c>
      <c r="B53" s="297"/>
      <c r="C53" s="298" t="s">
        <v>57</v>
      </c>
      <c r="D53" s="298"/>
      <c r="E53" s="110"/>
      <c r="F53" s="64"/>
      <c r="G53" s="64"/>
      <c r="H53" s="64">
        <f t="shared" si="0"/>
        <v>0</v>
      </c>
    </row>
    <row r="54" spans="1:8" ht="21.95" customHeight="1" x14ac:dyDescent="0.25">
      <c r="A54" s="297" t="s">
        <v>493</v>
      </c>
      <c r="B54" s="297"/>
      <c r="C54" s="298" t="s">
        <v>58</v>
      </c>
      <c r="D54" s="298"/>
      <c r="E54" s="110"/>
      <c r="F54" s="64"/>
      <c r="G54" s="64"/>
      <c r="H54" s="64">
        <f t="shared" si="0"/>
        <v>0</v>
      </c>
    </row>
    <row r="55" spans="1:8" ht="21.95" customHeight="1" x14ac:dyDescent="0.25">
      <c r="A55" s="295" t="s">
        <v>59</v>
      </c>
      <c r="B55" s="295"/>
      <c r="C55" s="296" t="s">
        <v>60</v>
      </c>
      <c r="D55" s="296"/>
      <c r="E55" s="108"/>
      <c r="F55" s="109"/>
      <c r="G55" s="109"/>
      <c r="H55" s="109">
        <f t="shared" si="0"/>
        <v>0</v>
      </c>
    </row>
    <row r="56" spans="1:8" ht="21.95" customHeight="1" x14ac:dyDescent="0.25">
      <c r="A56" s="297" t="s">
        <v>494</v>
      </c>
      <c r="B56" s="297"/>
      <c r="C56" s="298" t="s">
        <v>61</v>
      </c>
      <c r="D56" s="298"/>
      <c r="E56" s="110"/>
      <c r="F56" s="64"/>
      <c r="G56" s="64"/>
      <c r="H56" s="64">
        <f t="shared" si="0"/>
        <v>0</v>
      </c>
    </row>
    <row r="57" spans="1:8" ht="21.95" customHeight="1" x14ac:dyDescent="0.25">
      <c r="A57" s="297" t="s">
        <v>495</v>
      </c>
      <c r="B57" s="297"/>
      <c r="C57" s="298" t="s">
        <v>62</v>
      </c>
      <c r="D57" s="298"/>
      <c r="E57" s="110"/>
      <c r="F57" s="64"/>
      <c r="G57" s="64"/>
      <c r="H57" s="64">
        <f t="shared" si="0"/>
        <v>0</v>
      </c>
    </row>
    <row r="58" spans="1:8" ht="21.95" customHeight="1" x14ac:dyDescent="0.25">
      <c r="A58" s="297" t="s">
        <v>496</v>
      </c>
      <c r="B58" s="297"/>
      <c r="C58" s="298" t="s">
        <v>63</v>
      </c>
      <c r="D58" s="298"/>
      <c r="E58" s="110"/>
      <c r="F58" s="64"/>
      <c r="G58" s="64"/>
      <c r="H58" s="64">
        <f t="shared" si="0"/>
        <v>0</v>
      </c>
    </row>
    <row r="59" spans="1:8" ht="21.95" customHeight="1" x14ac:dyDescent="0.25">
      <c r="A59" s="297" t="s">
        <v>497</v>
      </c>
      <c r="B59" s="297"/>
      <c r="C59" s="298" t="s">
        <v>64</v>
      </c>
      <c r="D59" s="298"/>
      <c r="E59" s="110"/>
      <c r="F59" s="64"/>
      <c r="G59" s="64"/>
      <c r="H59" s="64">
        <f t="shared" si="0"/>
        <v>0</v>
      </c>
    </row>
    <row r="60" spans="1:8" ht="21.95" customHeight="1" x14ac:dyDescent="0.25">
      <c r="A60" s="295" t="s">
        <v>65</v>
      </c>
      <c r="B60" s="295"/>
      <c r="C60" s="296" t="s">
        <v>66</v>
      </c>
      <c r="D60" s="296"/>
      <c r="E60" s="108"/>
      <c r="F60" s="109"/>
      <c r="G60" s="109"/>
      <c r="H60" s="109">
        <f t="shared" si="0"/>
        <v>0</v>
      </c>
    </row>
    <row r="61" spans="1:8" ht="21.95" customHeight="1" x14ac:dyDescent="0.25">
      <c r="A61" s="297" t="s">
        <v>498</v>
      </c>
      <c r="B61" s="297"/>
      <c r="C61" s="298" t="s">
        <v>67</v>
      </c>
      <c r="D61" s="298"/>
      <c r="E61" s="110"/>
      <c r="F61" s="64"/>
      <c r="G61" s="64"/>
      <c r="H61" s="64">
        <f t="shared" si="0"/>
        <v>0</v>
      </c>
    </row>
    <row r="62" spans="1:8" ht="21.95" customHeight="1" x14ac:dyDescent="0.25">
      <c r="A62" s="297" t="s">
        <v>499</v>
      </c>
      <c r="B62" s="297"/>
      <c r="C62" s="298" t="s">
        <v>68</v>
      </c>
      <c r="D62" s="298"/>
      <c r="E62" s="110"/>
      <c r="F62" s="64"/>
      <c r="G62" s="64"/>
      <c r="H62" s="64">
        <f t="shared" si="0"/>
        <v>0</v>
      </c>
    </row>
    <row r="63" spans="1:8" ht="21.95" customHeight="1" x14ac:dyDescent="0.25">
      <c r="A63" s="297" t="s">
        <v>500</v>
      </c>
      <c r="B63" s="297"/>
      <c r="C63" s="298" t="s">
        <v>69</v>
      </c>
      <c r="D63" s="298"/>
      <c r="E63" s="110"/>
      <c r="F63" s="64"/>
      <c r="G63" s="64"/>
      <c r="H63" s="64">
        <f t="shared" si="0"/>
        <v>0</v>
      </c>
    </row>
    <row r="64" spans="1:8" ht="21.95" customHeight="1" x14ac:dyDescent="0.25">
      <c r="A64" s="297" t="s">
        <v>501</v>
      </c>
      <c r="B64" s="297"/>
      <c r="C64" s="298" t="s">
        <v>70</v>
      </c>
      <c r="D64" s="298"/>
      <c r="E64" s="110"/>
      <c r="F64" s="64"/>
      <c r="G64" s="64"/>
      <c r="H64" s="64">
        <f t="shared" si="0"/>
        <v>0</v>
      </c>
    </row>
    <row r="65" spans="1:8" ht="21.95" customHeight="1" x14ac:dyDescent="0.25">
      <c r="A65" s="295" t="s">
        <v>71</v>
      </c>
      <c r="B65" s="295"/>
      <c r="C65" s="296" t="s">
        <v>72</v>
      </c>
      <c r="D65" s="296"/>
      <c r="E65" s="108"/>
      <c r="F65" s="109"/>
      <c r="G65" s="62">
        <f>G38</f>
        <v>7041147</v>
      </c>
      <c r="H65" s="62">
        <f t="shared" si="0"/>
        <v>7041147</v>
      </c>
    </row>
    <row r="66" spans="1:8" ht="21.95" customHeight="1" x14ac:dyDescent="0.25">
      <c r="A66" s="295" t="s">
        <v>404</v>
      </c>
      <c r="B66" s="295"/>
      <c r="C66" s="296" t="s">
        <v>74</v>
      </c>
      <c r="D66" s="296"/>
      <c r="E66" s="108"/>
      <c r="F66" s="109"/>
      <c r="G66" s="109"/>
      <c r="H66" s="109">
        <f t="shared" si="0"/>
        <v>0</v>
      </c>
    </row>
    <row r="67" spans="1:8" ht="21.95" customHeight="1" x14ac:dyDescent="0.25">
      <c r="A67" s="297" t="s">
        <v>542</v>
      </c>
      <c r="B67" s="297"/>
      <c r="C67" s="298" t="s">
        <v>75</v>
      </c>
      <c r="D67" s="298"/>
      <c r="E67" s="110"/>
      <c r="F67" s="64"/>
      <c r="G67" s="64"/>
      <c r="H67" s="64">
        <f t="shared" si="0"/>
        <v>0</v>
      </c>
    </row>
    <row r="68" spans="1:8" ht="21.95" customHeight="1" x14ac:dyDescent="0.25">
      <c r="A68" s="297" t="s">
        <v>503</v>
      </c>
      <c r="B68" s="297"/>
      <c r="C68" s="298" t="s">
        <v>76</v>
      </c>
      <c r="D68" s="298"/>
      <c r="E68" s="110"/>
      <c r="F68" s="64"/>
      <c r="G68" s="64"/>
      <c r="H68" s="64">
        <f t="shared" si="0"/>
        <v>0</v>
      </c>
    </row>
    <row r="69" spans="1:8" ht="21.95" customHeight="1" x14ac:dyDescent="0.25">
      <c r="A69" s="297" t="s">
        <v>504</v>
      </c>
      <c r="B69" s="297"/>
      <c r="C69" s="298" t="s">
        <v>405</v>
      </c>
      <c r="D69" s="298"/>
      <c r="E69" s="110"/>
      <c r="F69" s="64"/>
      <c r="G69" s="64"/>
      <c r="H69" s="64">
        <f t="shared" si="0"/>
        <v>0</v>
      </c>
    </row>
    <row r="70" spans="1:8" ht="21.95" customHeight="1" x14ac:dyDescent="0.25">
      <c r="A70" s="295" t="s">
        <v>78</v>
      </c>
      <c r="B70" s="295"/>
      <c r="C70" s="296" t="s">
        <v>79</v>
      </c>
      <c r="D70" s="296"/>
      <c r="E70" s="108"/>
      <c r="F70" s="109"/>
      <c r="G70" s="109"/>
      <c r="H70" s="109">
        <f t="shared" si="0"/>
        <v>0</v>
      </c>
    </row>
    <row r="71" spans="1:8" ht="21.95" customHeight="1" x14ac:dyDescent="0.25">
      <c r="A71" s="297" t="s">
        <v>505</v>
      </c>
      <c r="B71" s="297"/>
      <c r="C71" s="298" t="s">
        <v>80</v>
      </c>
      <c r="D71" s="298"/>
      <c r="E71" s="110"/>
      <c r="F71" s="64"/>
      <c r="G71" s="64"/>
      <c r="H71" s="64">
        <f t="shared" si="0"/>
        <v>0</v>
      </c>
    </row>
    <row r="72" spans="1:8" ht="21.95" customHeight="1" x14ac:dyDescent="0.25">
      <c r="A72" s="297" t="s">
        <v>506</v>
      </c>
      <c r="B72" s="297"/>
      <c r="C72" s="298" t="s">
        <v>81</v>
      </c>
      <c r="D72" s="298"/>
      <c r="E72" s="110"/>
      <c r="F72" s="64"/>
      <c r="G72" s="64"/>
      <c r="H72" s="64">
        <f t="shared" si="0"/>
        <v>0</v>
      </c>
    </row>
    <row r="73" spans="1:8" ht="21.95" customHeight="1" x14ac:dyDescent="0.25">
      <c r="A73" s="297" t="s">
        <v>507</v>
      </c>
      <c r="B73" s="297"/>
      <c r="C73" s="298" t="s">
        <v>82</v>
      </c>
      <c r="D73" s="298"/>
      <c r="E73" s="110"/>
      <c r="F73" s="64"/>
      <c r="G73" s="64"/>
      <c r="H73" s="64">
        <f t="shared" si="0"/>
        <v>0</v>
      </c>
    </row>
    <row r="74" spans="1:8" ht="21.95" customHeight="1" x14ac:dyDescent="0.25">
      <c r="A74" s="297" t="s">
        <v>508</v>
      </c>
      <c r="B74" s="297"/>
      <c r="C74" s="298" t="s">
        <v>83</v>
      </c>
      <c r="D74" s="298"/>
      <c r="E74" s="110"/>
      <c r="F74" s="64"/>
      <c r="G74" s="64"/>
      <c r="H74" s="64">
        <f t="shared" si="0"/>
        <v>0</v>
      </c>
    </row>
    <row r="75" spans="1:8" ht="21.95" customHeight="1" x14ac:dyDescent="0.25">
      <c r="A75" s="295" t="s">
        <v>84</v>
      </c>
      <c r="B75" s="295"/>
      <c r="C75" s="296" t="s">
        <v>85</v>
      </c>
      <c r="D75" s="296"/>
      <c r="E75" s="108"/>
      <c r="F75" s="109"/>
      <c r="G75" s="62">
        <v>0</v>
      </c>
      <c r="H75" s="62">
        <v>0</v>
      </c>
    </row>
    <row r="76" spans="1:8" ht="21.95" customHeight="1" x14ac:dyDescent="0.25">
      <c r="A76" s="297" t="s">
        <v>509</v>
      </c>
      <c r="B76" s="297"/>
      <c r="C76" s="298" t="s">
        <v>86</v>
      </c>
      <c r="D76" s="298"/>
      <c r="E76" s="110"/>
      <c r="F76" s="64"/>
      <c r="G76" s="111">
        <v>2564828</v>
      </c>
      <c r="H76" s="111">
        <f t="shared" si="0"/>
        <v>2564828</v>
      </c>
    </row>
    <row r="77" spans="1:8" ht="21.95" customHeight="1" x14ac:dyDescent="0.25">
      <c r="A77" s="297" t="s">
        <v>510</v>
      </c>
      <c r="B77" s="297"/>
      <c r="C77" s="298" t="s">
        <v>87</v>
      </c>
      <c r="D77" s="298"/>
      <c r="E77" s="110"/>
      <c r="F77" s="64"/>
      <c r="G77" s="64"/>
      <c r="H77" s="64">
        <f t="shared" si="0"/>
        <v>0</v>
      </c>
    </row>
    <row r="78" spans="1:8" ht="21.95" customHeight="1" x14ac:dyDescent="0.25">
      <c r="A78" s="295" t="s">
        <v>88</v>
      </c>
      <c r="B78" s="295"/>
      <c r="C78" s="296" t="s">
        <v>89</v>
      </c>
      <c r="D78" s="296"/>
      <c r="E78" s="108"/>
      <c r="F78" s="109"/>
      <c r="G78" s="62">
        <f>G82</f>
        <v>241708692</v>
      </c>
      <c r="H78" s="62">
        <f t="shared" si="0"/>
        <v>241708692</v>
      </c>
    </row>
    <row r="79" spans="1:8" ht="21.95" customHeight="1" x14ac:dyDescent="0.25">
      <c r="A79" s="297" t="s">
        <v>511</v>
      </c>
      <c r="B79" s="297"/>
      <c r="C79" s="298" t="s">
        <v>90</v>
      </c>
      <c r="D79" s="298"/>
      <c r="E79" s="110"/>
      <c r="F79" s="64"/>
      <c r="G79" s="64"/>
      <c r="H79" s="64">
        <f t="shared" si="0"/>
        <v>0</v>
      </c>
    </row>
    <row r="80" spans="1:8" ht="21.95" customHeight="1" x14ac:dyDescent="0.25">
      <c r="A80" s="297" t="s">
        <v>512</v>
      </c>
      <c r="B80" s="297"/>
      <c r="C80" s="298" t="s">
        <v>91</v>
      </c>
      <c r="D80" s="298"/>
      <c r="E80" s="110"/>
      <c r="F80" s="64"/>
      <c r="G80" s="64"/>
      <c r="H80" s="64">
        <f t="shared" si="0"/>
        <v>0</v>
      </c>
    </row>
    <row r="81" spans="1:8" ht="21.95" customHeight="1" x14ac:dyDescent="0.25">
      <c r="A81" s="297" t="s">
        <v>513</v>
      </c>
      <c r="B81" s="297"/>
      <c r="C81" s="298" t="s">
        <v>92</v>
      </c>
      <c r="D81" s="298"/>
      <c r="E81" s="110"/>
      <c r="F81" s="64"/>
      <c r="G81" s="64"/>
      <c r="H81" s="64">
        <f t="shared" si="0"/>
        <v>0</v>
      </c>
    </row>
    <row r="82" spans="1:8" ht="21.95" customHeight="1" x14ac:dyDescent="0.25">
      <c r="A82" s="301" t="s">
        <v>514</v>
      </c>
      <c r="B82" s="302"/>
      <c r="C82" s="299" t="s">
        <v>427</v>
      </c>
      <c r="D82" s="300"/>
      <c r="E82" s="112"/>
      <c r="F82" s="112"/>
      <c r="G82" s="111">
        <v>241708692</v>
      </c>
      <c r="H82" s="111">
        <f t="shared" si="0"/>
        <v>241708692</v>
      </c>
    </row>
    <row r="83" spans="1:8" ht="21.95" customHeight="1" x14ac:dyDescent="0.25">
      <c r="A83" s="295" t="s">
        <v>515</v>
      </c>
      <c r="B83" s="295"/>
      <c r="C83" s="296" t="s">
        <v>94</v>
      </c>
      <c r="D83" s="296"/>
      <c r="E83" s="108"/>
      <c r="F83" s="109"/>
      <c r="G83" s="109"/>
      <c r="H83" s="109">
        <f t="shared" si="0"/>
        <v>0</v>
      </c>
    </row>
    <row r="84" spans="1:8" ht="21.95" customHeight="1" x14ac:dyDescent="0.25">
      <c r="A84" s="297" t="s">
        <v>95</v>
      </c>
      <c r="B84" s="297"/>
      <c r="C84" s="298" t="s">
        <v>96</v>
      </c>
      <c r="D84" s="298"/>
      <c r="E84" s="110"/>
      <c r="F84" s="64"/>
      <c r="G84" s="64"/>
      <c r="H84" s="64">
        <f t="shared" si="0"/>
        <v>0</v>
      </c>
    </row>
    <row r="85" spans="1:8" ht="21.95" customHeight="1" x14ac:dyDescent="0.25">
      <c r="A85" s="297" t="s">
        <v>97</v>
      </c>
      <c r="B85" s="297"/>
      <c r="C85" s="298" t="s">
        <v>98</v>
      </c>
      <c r="D85" s="298"/>
      <c r="E85" s="110"/>
      <c r="F85" s="64"/>
      <c r="G85" s="64"/>
      <c r="H85" s="64">
        <f t="shared" si="0"/>
        <v>0</v>
      </c>
    </row>
    <row r="86" spans="1:8" ht="21.95" customHeight="1" x14ac:dyDescent="0.25">
      <c r="A86" s="297" t="s">
        <v>99</v>
      </c>
      <c r="B86" s="297"/>
      <c r="C86" s="298" t="s">
        <v>100</v>
      </c>
      <c r="D86" s="298"/>
      <c r="E86" s="110"/>
      <c r="F86" s="64"/>
      <c r="G86" s="64"/>
      <c r="H86" s="64">
        <f t="shared" si="0"/>
        <v>0</v>
      </c>
    </row>
    <row r="87" spans="1:8" ht="21.95" customHeight="1" x14ac:dyDescent="0.25">
      <c r="A87" s="297" t="s">
        <v>101</v>
      </c>
      <c r="B87" s="297"/>
      <c r="C87" s="298" t="s">
        <v>102</v>
      </c>
      <c r="D87" s="298"/>
      <c r="E87" s="110"/>
      <c r="F87" s="64"/>
      <c r="G87" s="64"/>
      <c r="H87" s="64">
        <f t="shared" si="0"/>
        <v>0</v>
      </c>
    </row>
    <row r="88" spans="1:8" ht="21.95" customHeight="1" x14ac:dyDescent="0.25">
      <c r="A88" s="295" t="s">
        <v>103</v>
      </c>
      <c r="B88" s="295"/>
      <c r="C88" s="296" t="s">
        <v>104</v>
      </c>
      <c r="D88" s="296"/>
      <c r="E88" s="108"/>
      <c r="F88" s="109"/>
      <c r="G88" s="109"/>
      <c r="H88" s="109">
        <f t="shared" si="0"/>
        <v>0</v>
      </c>
    </row>
    <row r="89" spans="1:8" ht="21.95" customHeight="1" x14ac:dyDescent="0.25">
      <c r="A89" s="295" t="s">
        <v>105</v>
      </c>
      <c r="B89" s="295"/>
      <c r="C89" s="296" t="s">
        <v>106</v>
      </c>
      <c r="D89" s="296"/>
      <c r="E89" s="108"/>
      <c r="F89" s="109"/>
      <c r="G89" s="62">
        <f>G78</f>
        <v>241708692</v>
      </c>
      <c r="H89" s="62">
        <f t="shared" si="0"/>
        <v>241708692</v>
      </c>
    </row>
    <row r="90" spans="1:8" ht="21.95" customHeight="1" x14ac:dyDescent="0.25">
      <c r="A90" s="295" t="s">
        <v>107</v>
      </c>
      <c r="B90" s="295"/>
      <c r="C90" s="296" t="s">
        <v>406</v>
      </c>
      <c r="D90" s="296"/>
      <c r="E90" s="108"/>
      <c r="F90" s="109"/>
      <c r="G90" s="62">
        <f>G65+G89</f>
        <v>248749839</v>
      </c>
      <c r="H90" s="62">
        <f t="shared" si="0"/>
        <v>248749839</v>
      </c>
    </row>
  </sheetData>
  <mergeCells count="176">
    <mergeCell ref="A1:H1"/>
    <mergeCell ref="C2:H2"/>
    <mergeCell ref="C3:H3"/>
    <mergeCell ref="A10:B10"/>
    <mergeCell ref="C10:D10"/>
    <mergeCell ref="A9:B9"/>
    <mergeCell ref="C9:D9"/>
    <mergeCell ref="A2:B2"/>
    <mergeCell ref="A3:B3"/>
    <mergeCell ref="A7:B7"/>
    <mergeCell ref="C7:D7"/>
    <mergeCell ref="A5:B6"/>
    <mergeCell ref="C5:D6"/>
    <mergeCell ref="E5:H5"/>
    <mergeCell ref="A4:H4"/>
    <mergeCell ref="A8:H8"/>
    <mergeCell ref="A11:B11"/>
    <mergeCell ref="C11:D11"/>
    <mergeCell ref="A14:B14"/>
    <mergeCell ref="C14:D14"/>
    <mergeCell ref="A13:B13"/>
    <mergeCell ref="C13:D13"/>
    <mergeCell ref="A21:B21"/>
    <mergeCell ref="C21:D21"/>
    <mergeCell ref="A20:B20"/>
    <mergeCell ref="C20:D20"/>
    <mergeCell ref="A16:B16"/>
    <mergeCell ref="C16:D16"/>
    <mergeCell ref="A17:B17"/>
    <mergeCell ref="C17:D17"/>
    <mergeCell ref="A15:B15"/>
    <mergeCell ref="C15:D15"/>
    <mergeCell ref="A19:B19"/>
    <mergeCell ref="C19:D19"/>
    <mergeCell ref="A18:B18"/>
    <mergeCell ref="C18:D18"/>
    <mergeCell ref="A12:B12"/>
    <mergeCell ref="C12:D12"/>
    <mergeCell ref="A23:B23"/>
    <mergeCell ref="C23:D23"/>
    <mergeCell ref="A22:B22"/>
    <mergeCell ref="C22:D22"/>
    <mergeCell ref="A25:B25"/>
    <mergeCell ref="C25:D25"/>
    <mergeCell ref="A24:B24"/>
    <mergeCell ref="C24:D24"/>
    <mergeCell ref="A27:B27"/>
    <mergeCell ref="C27:D27"/>
    <mergeCell ref="A26:B26"/>
    <mergeCell ref="C26:D26"/>
    <mergeCell ref="A29:B29"/>
    <mergeCell ref="C29:D29"/>
    <mergeCell ref="A28:B28"/>
    <mergeCell ref="C28:D28"/>
    <mergeCell ref="A31:B31"/>
    <mergeCell ref="C31:D31"/>
    <mergeCell ref="A30:B30"/>
    <mergeCell ref="C30:D30"/>
    <mergeCell ref="A33:B33"/>
    <mergeCell ref="C33:D33"/>
    <mergeCell ref="A32:B32"/>
    <mergeCell ref="C32:D32"/>
    <mergeCell ref="A35:B35"/>
    <mergeCell ref="C35:D35"/>
    <mergeCell ref="A34:B34"/>
    <mergeCell ref="C34:D34"/>
    <mergeCell ref="A37:B37"/>
    <mergeCell ref="C37:D37"/>
    <mergeCell ref="A36:B36"/>
    <mergeCell ref="C36:D36"/>
    <mergeCell ref="A39:B39"/>
    <mergeCell ref="C39:D39"/>
    <mergeCell ref="A38:B38"/>
    <mergeCell ref="C38:D38"/>
    <mergeCell ref="A41:B41"/>
    <mergeCell ref="C41:D41"/>
    <mergeCell ref="A40:B40"/>
    <mergeCell ref="C40:D40"/>
    <mergeCell ref="A43:B43"/>
    <mergeCell ref="C43:D43"/>
    <mergeCell ref="A42:B42"/>
    <mergeCell ref="C42:D42"/>
    <mergeCell ref="A45:B45"/>
    <mergeCell ref="C45:D45"/>
    <mergeCell ref="A44:B44"/>
    <mergeCell ref="C44:D44"/>
    <mergeCell ref="A47:B47"/>
    <mergeCell ref="C47:D47"/>
    <mergeCell ref="A46:B46"/>
    <mergeCell ref="C46:D46"/>
    <mergeCell ref="A49:B49"/>
    <mergeCell ref="C49:D49"/>
    <mergeCell ref="A48:B48"/>
    <mergeCell ref="C48:D48"/>
    <mergeCell ref="A51:B51"/>
    <mergeCell ref="C51:D51"/>
    <mergeCell ref="A50:B50"/>
    <mergeCell ref="C50:D50"/>
    <mergeCell ref="A53:B53"/>
    <mergeCell ref="C53:D53"/>
    <mergeCell ref="A52:B52"/>
    <mergeCell ref="C52:D52"/>
    <mergeCell ref="A55:B55"/>
    <mergeCell ref="C55:D55"/>
    <mergeCell ref="A54:B54"/>
    <mergeCell ref="C54:D54"/>
    <mergeCell ref="A57:B57"/>
    <mergeCell ref="C57:D57"/>
    <mergeCell ref="A56:B56"/>
    <mergeCell ref="C56:D56"/>
    <mergeCell ref="A59:B59"/>
    <mergeCell ref="C59:D59"/>
    <mergeCell ref="A58:B58"/>
    <mergeCell ref="C58:D58"/>
    <mergeCell ref="A61:B61"/>
    <mergeCell ref="C61:D61"/>
    <mergeCell ref="A60:B60"/>
    <mergeCell ref="C60:D60"/>
    <mergeCell ref="A63:B63"/>
    <mergeCell ref="C63:D63"/>
    <mergeCell ref="A62:B62"/>
    <mergeCell ref="C62:D62"/>
    <mergeCell ref="A65:B65"/>
    <mergeCell ref="C65:D65"/>
    <mergeCell ref="A64:B64"/>
    <mergeCell ref="C64:D64"/>
    <mergeCell ref="A67:B67"/>
    <mergeCell ref="C67:D67"/>
    <mergeCell ref="A66:B66"/>
    <mergeCell ref="C66:D66"/>
    <mergeCell ref="A69:B69"/>
    <mergeCell ref="C69:D69"/>
    <mergeCell ref="A68:B68"/>
    <mergeCell ref="C68:D68"/>
    <mergeCell ref="A71:B71"/>
    <mergeCell ref="C71:D71"/>
    <mergeCell ref="A70:B70"/>
    <mergeCell ref="C70:D70"/>
    <mergeCell ref="A73:B73"/>
    <mergeCell ref="C73:D73"/>
    <mergeCell ref="A72:B72"/>
    <mergeCell ref="C72:D72"/>
    <mergeCell ref="A75:B75"/>
    <mergeCell ref="C75:D75"/>
    <mergeCell ref="A74:B74"/>
    <mergeCell ref="C74:D74"/>
    <mergeCell ref="A77:B77"/>
    <mergeCell ref="C77:D77"/>
    <mergeCell ref="A76:B76"/>
    <mergeCell ref="C76:D76"/>
    <mergeCell ref="A79:B79"/>
    <mergeCell ref="C79:D79"/>
    <mergeCell ref="A78:B78"/>
    <mergeCell ref="C78:D78"/>
    <mergeCell ref="A80:B80"/>
    <mergeCell ref="C80:D80"/>
    <mergeCell ref="A88:B88"/>
    <mergeCell ref="C88:D88"/>
    <mergeCell ref="A87:B87"/>
    <mergeCell ref="C87:D87"/>
    <mergeCell ref="A90:B90"/>
    <mergeCell ref="C90:D90"/>
    <mergeCell ref="A89:B89"/>
    <mergeCell ref="C89:D89"/>
    <mergeCell ref="A81:B81"/>
    <mergeCell ref="C81:D81"/>
    <mergeCell ref="A84:B84"/>
    <mergeCell ref="C84:D84"/>
    <mergeCell ref="A83:B83"/>
    <mergeCell ref="C83:D83"/>
    <mergeCell ref="A86:B86"/>
    <mergeCell ref="C86:D86"/>
    <mergeCell ref="A85:B85"/>
    <mergeCell ref="C85:D85"/>
    <mergeCell ref="C82:D82"/>
    <mergeCell ref="A82:B82"/>
  </mergeCells>
  <pageMargins left="0.7" right="0.7" top="0.75" bottom="0.75" header="0.3" footer="0.3"/>
  <pageSetup paperSize="9" scale="74" orientation="portrait" r:id="rId1"/>
  <rowBreaks count="1" manualBreakCount="1">
    <brk id="4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66"/>
  <sheetViews>
    <sheetView zoomScaleNormal="100" workbookViewId="0">
      <selection sqref="A1:F1"/>
    </sheetView>
  </sheetViews>
  <sheetFormatPr defaultRowHeight="15" x14ac:dyDescent="0.25"/>
  <cols>
    <col min="1" max="1" width="11" style="156" customWidth="1"/>
    <col min="2" max="2" width="42.5703125" bestFit="1" customWidth="1"/>
    <col min="3" max="3" width="11.140625" customWidth="1"/>
    <col min="5" max="6" width="10.85546875" bestFit="1" customWidth="1"/>
  </cols>
  <sheetData>
    <row r="1" spans="1:6" ht="40.5" customHeight="1" x14ac:dyDescent="0.25">
      <c r="A1" s="314" t="s">
        <v>618</v>
      </c>
      <c r="B1" s="314"/>
      <c r="C1" s="314"/>
      <c r="D1" s="314"/>
      <c r="E1" s="314"/>
      <c r="F1" s="314"/>
    </row>
    <row r="2" spans="1:6" ht="15" customHeight="1" x14ac:dyDescent="0.25">
      <c r="A2" s="103" t="s">
        <v>174</v>
      </c>
      <c r="B2" s="315" t="s">
        <v>416</v>
      </c>
      <c r="C2" s="316"/>
      <c r="D2" s="316"/>
      <c r="E2" s="316"/>
      <c r="F2" s="316"/>
    </row>
    <row r="3" spans="1:6" ht="25.5" customHeight="1" x14ac:dyDescent="0.25">
      <c r="A3" s="103" t="s">
        <v>396</v>
      </c>
      <c r="B3" s="315" t="s">
        <v>397</v>
      </c>
      <c r="C3" s="316"/>
      <c r="D3" s="316"/>
      <c r="E3" s="316"/>
      <c r="F3" s="316"/>
    </row>
    <row r="4" spans="1:6" x14ac:dyDescent="0.25">
      <c r="A4" s="195"/>
      <c r="B4" s="313"/>
      <c r="C4" s="313"/>
      <c r="D4" s="313"/>
      <c r="E4" s="313"/>
      <c r="F4" s="313"/>
    </row>
    <row r="5" spans="1:6" ht="15" customHeight="1" x14ac:dyDescent="0.25">
      <c r="A5" s="319" t="s">
        <v>398</v>
      </c>
      <c r="B5" s="242" t="s">
        <v>399</v>
      </c>
      <c r="C5" s="243" t="s">
        <v>546</v>
      </c>
      <c r="D5" s="243"/>
      <c r="E5" s="243"/>
      <c r="F5" s="243"/>
    </row>
    <row r="6" spans="1:6" ht="29.25" customHeight="1" x14ac:dyDescent="0.25">
      <c r="A6" s="319"/>
      <c r="B6" s="242"/>
      <c r="C6" s="37" t="s">
        <v>4</v>
      </c>
      <c r="D6" s="37" t="s">
        <v>5</v>
      </c>
      <c r="E6" s="37" t="s">
        <v>6</v>
      </c>
      <c r="F6" s="4" t="s">
        <v>7</v>
      </c>
    </row>
    <row r="7" spans="1:6" x14ac:dyDescent="0.25">
      <c r="A7" s="15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</row>
    <row r="8" spans="1:6" x14ac:dyDescent="0.25">
      <c r="A8" s="255" t="s">
        <v>173</v>
      </c>
      <c r="B8" s="256"/>
      <c r="C8" s="256"/>
      <c r="D8" s="256"/>
      <c r="E8" s="256"/>
      <c r="F8" s="256"/>
    </row>
    <row r="9" spans="1:6" x14ac:dyDescent="0.25">
      <c r="A9" s="154" t="s">
        <v>8</v>
      </c>
      <c r="B9" s="6" t="s">
        <v>111</v>
      </c>
      <c r="C9" s="8"/>
      <c r="D9" s="8"/>
      <c r="E9" s="7">
        <f>E10+E11+E12+E13+E14</f>
        <v>238082928</v>
      </c>
      <c r="F9" s="7">
        <f>E9</f>
        <v>238082928</v>
      </c>
    </row>
    <row r="10" spans="1:6" x14ac:dyDescent="0.25">
      <c r="A10" s="196" t="s">
        <v>455</v>
      </c>
      <c r="B10" s="9" t="s">
        <v>112</v>
      </c>
      <c r="C10" s="11"/>
      <c r="D10" s="11"/>
      <c r="E10" s="10">
        <v>158810000</v>
      </c>
      <c r="F10" s="10">
        <f t="shared" ref="F10:F63" si="0">E10</f>
        <v>158810000</v>
      </c>
    </row>
    <row r="11" spans="1:6" x14ac:dyDescent="0.25">
      <c r="A11" s="196" t="s">
        <v>516</v>
      </c>
      <c r="B11" s="9" t="s">
        <v>113</v>
      </c>
      <c r="C11" s="11"/>
      <c r="D11" s="11"/>
      <c r="E11" s="10">
        <v>35232127</v>
      </c>
      <c r="F11" s="10">
        <f t="shared" si="0"/>
        <v>35232127</v>
      </c>
    </row>
    <row r="12" spans="1:6" x14ac:dyDescent="0.25">
      <c r="A12" s="196" t="s">
        <v>456</v>
      </c>
      <c r="B12" s="9" t="s">
        <v>114</v>
      </c>
      <c r="C12" s="11"/>
      <c r="D12" s="11"/>
      <c r="E12" s="10">
        <v>44040801</v>
      </c>
      <c r="F12" s="10">
        <f t="shared" si="0"/>
        <v>44040801</v>
      </c>
    </row>
    <row r="13" spans="1:6" x14ac:dyDescent="0.25">
      <c r="A13" s="196" t="s">
        <v>457</v>
      </c>
      <c r="B13" s="9" t="s">
        <v>115</v>
      </c>
      <c r="C13" s="11"/>
      <c r="D13" s="11"/>
      <c r="E13" s="11"/>
      <c r="F13" s="11">
        <f t="shared" si="0"/>
        <v>0</v>
      </c>
    </row>
    <row r="14" spans="1:6" x14ac:dyDescent="0.25">
      <c r="A14" s="196" t="s">
        <v>458</v>
      </c>
      <c r="B14" s="9" t="s">
        <v>116</v>
      </c>
      <c r="C14" s="11"/>
      <c r="D14" s="11"/>
      <c r="E14" s="11"/>
      <c r="F14" s="11">
        <f t="shared" si="0"/>
        <v>0</v>
      </c>
    </row>
    <row r="15" spans="1:6" x14ac:dyDescent="0.25">
      <c r="A15" s="196" t="s">
        <v>459</v>
      </c>
      <c r="B15" s="9" t="s">
        <v>117</v>
      </c>
      <c r="C15" s="11"/>
      <c r="D15" s="11"/>
      <c r="E15" s="11"/>
      <c r="F15" s="11">
        <f t="shared" si="0"/>
        <v>0</v>
      </c>
    </row>
    <row r="16" spans="1:6" x14ac:dyDescent="0.25">
      <c r="A16" s="196" t="s">
        <v>460</v>
      </c>
      <c r="B16" s="12" t="s">
        <v>118</v>
      </c>
      <c r="C16" s="11"/>
      <c r="D16" s="11"/>
      <c r="E16" s="11"/>
      <c r="F16" s="11">
        <f t="shared" si="0"/>
        <v>0</v>
      </c>
    </row>
    <row r="17" spans="1:6" ht="22.5" x14ac:dyDescent="0.25">
      <c r="A17" s="196" t="s">
        <v>517</v>
      </c>
      <c r="B17" s="9" t="s">
        <v>119</v>
      </c>
      <c r="C17" s="11"/>
      <c r="D17" s="11"/>
      <c r="E17" s="11"/>
      <c r="F17" s="11">
        <f t="shared" si="0"/>
        <v>0</v>
      </c>
    </row>
    <row r="18" spans="1:6" ht="22.5" x14ac:dyDescent="0.25">
      <c r="A18" s="196" t="s">
        <v>518</v>
      </c>
      <c r="B18" s="9" t="s">
        <v>120</v>
      </c>
      <c r="C18" s="11"/>
      <c r="D18" s="11"/>
      <c r="E18" s="11"/>
      <c r="F18" s="11">
        <f t="shared" si="0"/>
        <v>0</v>
      </c>
    </row>
    <row r="19" spans="1:6" x14ac:dyDescent="0.25">
      <c r="A19" s="196" t="s">
        <v>519</v>
      </c>
      <c r="B19" s="12" t="s">
        <v>121</v>
      </c>
      <c r="C19" s="11"/>
      <c r="D19" s="11"/>
      <c r="E19" s="11"/>
      <c r="F19" s="11">
        <f t="shared" si="0"/>
        <v>0</v>
      </c>
    </row>
    <row r="20" spans="1:6" x14ac:dyDescent="0.25">
      <c r="A20" s="196" t="s">
        <v>520</v>
      </c>
      <c r="B20" s="12" t="s">
        <v>122</v>
      </c>
      <c r="C20" s="11"/>
      <c r="D20" s="11"/>
      <c r="E20" s="11"/>
      <c r="F20" s="11">
        <f t="shared" si="0"/>
        <v>0</v>
      </c>
    </row>
    <row r="21" spans="1:6" ht="22.5" x14ac:dyDescent="0.25">
      <c r="A21" s="196" t="s">
        <v>521</v>
      </c>
      <c r="B21" s="9" t="s">
        <v>123</v>
      </c>
      <c r="C21" s="11"/>
      <c r="D21" s="11"/>
      <c r="E21" s="11"/>
      <c r="F21" s="11">
        <f t="shared" si="0"/>
        <v>0</v>
      </c>
    </row>
    <row r="22" spans="1:6" x14ac:dyDescent="0.25">
      <c r="A22" s="196" t="s">
        <v>522</v>
      </c>
      <c r="B22" s="9" t="s">
        <v>124</v>
      </c>
      <c r="C22" s="11"/>
      <c r="D22" s="11"/>
      <c r="E22" s="11"/>
      <c r="F22" s="11">
        <f t="shared" si="0"/>
        <v>0</v>
      </c>
    </row>
    <row r="23" spans="1:6" x14ac:dyDescent="0.25">
      <c r="A23" s="196" t="s">
        <v>523</v>
      </c>
      <c r="B23" s="9" t="s">
        <v>125</v>
      </c>
      <c r="C23" s="11"/>
      <c r="D23" s="11"/>
      <c r="E23" s="11"/>
      <c r="F23" s="11">
        <f t="shared" si="0"/>
        <v>0</v>
      </c>
    </row>
    <row r="24" spans="1:6" ht="22.5" x14ac:dyDescent="0.25">
      <c r="A24" s="196" t="s">
        <v>524</v>
      </c>
      <c r="B24" s="9" t="s">
        <v>126</v>
      </c>
      <c r="C24" s="11"/>
      <c r="D24" s="11"/>
      <c r="E24" s="11"/>
      <c r="F24" s="11">
        <f t="shared" si="0"/>
        <v>0</v>
      </c>
    </row>
    <row r="25" spans="1:6" x14ac:dyDescent="0.25">
      <c r="A25" s="154" t="s">
        <v>16</v>
      </c>
      <c r="B25" s="6" t="s">
        <v>127</v>
      </c>
      <c r="C25" s="8"/>
      <c r="D25" s="8"/>
      <c r="E25" s="7">
        <f>E26</f>
        <v>4829302</v>
      </c>
      <c r="F25" s="7">
        <f t="shared" si="0"/>
        <v>4829302</v>
      </c>
    </row>
    <row r="26" spans="1:6" x14ac:dyDescent="0.25">
      <c r="A26" s="196" t="s">
        <v>461</v>
      </c>
      <c r="B26" s="9" t="s">
        <v>128</v>
      </c>
      <c r="C26" s="11"/>
      <c r="D26" s="11"/>
      <c r="E26" s="10">
        <v>4829302</v>
      </c>
      <c r="F26" s="10">
        <f t="shared" si="0"/>
        <v>4829302</v>
      </c>
    </row>
    <row r="27" spans="1:6" x14ac:dyDescent="0.25">
      <c r="A27" s="196" t="s">
        <v>462</v>
      </c>
      <c r="B27" s="9" t="s">
        <v>129</v>
      </c>
      <c r="C27" s="11"/>
      <c r="D27" s="11"/>
      <c r="E27" s="11"/>
      <c r="F27" s="11">
        <f t="shared" si="0"/>
        <v>0</v>
      </c>
    </row>
    <row r="28" spans="1:6" x14ac:dyDescent="0.25">
      <c r="A28" s="196" t="s">
        <v>463</v>
      </c>
      <c r="B28" s="9" t="s">
        <v>130</v>
      </c>
      <c r="C28" s="11"/>
      <c r="D28" s="11"/>
      <c r="E28" s="11"/>
      <c r="F28" s="11">
        <f t="shared" si="0"/>
        <v>0</v>
      </c>
    </row>
    <row r="29" spans="1:6" x14ac:dyDescent="0.25">
      <c r="A29" s="196" t="s">
        <v>464</v>
      </c>
      <c r="B29" s="9" t="s">
        <v>131</v>
      </c>
      <c r="C29" s="11"/>
      <c r="D29" s="11"/>
      <c r="E29" s="11"/>
      <c r="F29" s="11">
        <f t="shared" si="0"/>
        <v>0</v>
      </c>
    </row>
    <row r="30" spans="1:6" x14ac:dyDescent="0.25">
      <c r="A30" s="196" t="s">
        <v>465</v>
      </c>
      <c r="B30" s="9" t="s">
        <v>132</v>
      </c>
      <c r="C30" s="11"/>
      <c r="D30" s="11"/>
      <c r="E30" s="11"/>
      <c r="F30" s="11">
        <f t="shared" si="0"/>
        <v>0</v>
      </c>
    </row>
    <row r="31" spans="1:6" ht="22.5" x14ac:dyDescent="0.25">
      <c r="A31" s="196" t="s">
        <v>466</v>
      </c>
      <c r="B31" s="9" t="s">
        <v>133</v>
      </c>
      <c r="C31" s="11"/>
      <c r="D31" s="11"/>
      <c r="E31" s="11"/>
      <c r="F31" s="11">
        <f t="shared" si="0"/>
        <v>0</v>
      </c>
    </row>
    <row r="32" spans="1:6" ht="22.5" x14ac:dyDescent="0.25">
      <c r="A32" s="196" t="s">
        <v>525</v>
      </c>
      <c r="B32" s="9" t="s">
        <v>134</v>
      </c>
      <c r="C32" s="11"/>
      <c r="D32" s="11"/>
      <c r="E32" s="11"/>
      <c r="F32" s="11">
        <f t="shared" si="0"/>
        <v>0</v>
      </c>
    </row>
    <row r="33" spans="1:6" ht="22.5" x14ac:dyDescent="0.25">
      <c r="A33" s="196" t="s">
        <v>526</v>
      </c>
      <c r="B33" s="9" t="s">
        <v>120</v>
      </c>
      <c r="C33" s="11"/>
      <c r="D33" s="11"/>
      <c r="E33" s="11"/>
      <c r="F33" s="11">
        <f t="shared" si="0"/>
        <v>0</v>
      </c>
    </row>
    <row r="34" spans="1:6" x14ac:dyDescent="0.25">
      <c r="A34" s="196" t="s">
        <v>527</v>
      </c>
      <c r="B34" s="9" t="s">
        <v>135</v>
      </c>
      <c r="C34" s="11"/>
      <c r="D34" s="11"/>
      <c r="E34" s="11"/>
      <c r="F34" s="11">
        <f t="shared" si="0"/>
        <v>0</v>
      </c>
    </row>
    <row r="35" spans="1:6" x14ac:dyDescent="0.25">
      <c r="A35" s="196" t="s">
        <v>528</v>
      </c>
      <c r="B35" s="9" t="s">
        <v>136</v>
      </c>
      <c r="C35" s="11"/>
      <c r="D35" s="11"/>
      <c r="E35" s="11"/>
      <c r="F35" s="11">
        <f t="shared" si="0"/>
        <v>0</v>
      </c>
    </row>
    <row r="36" spans="1:6" ht="22.5" x14ac:dyDescent="0.25">
      <c r="A36" s="196" t="s">
        <v>529</v>
      </c>
      <c r="B36" s="9" t="s">
        <v>123</v>
      </c>
      <c r="C36" s="11"/>
      <c r="D36" s="11"/>
      <c r="E36" s="11"/>
      <c r="F36" s="11">
        <f t="shared" si="0"/>
        <v>0</v>
      </c>
    </row>
    <row r="37" spans="1:6" x14ac:dyDescent="0.25">
      <c r="A37" s="196" t="s">
        <v>530</v>
      </c>
      <c r="B37" s="9" t="s">
        <v>137</v>
      </c>
      <c r="C37" s="11"/>
      <c r="D37" s="11"/>
      <c r="E37" s="11"/>
      <c r="F37" s="11">
        <f t="shared" si="0"/>
        <v>0</v>
      </c>
    </row>
    <row r="38" spans="1:6" ht="22.5" x14ac:dyDescent="0.25">
      <c r="A38" s="196" t="s">
        <v>531</v>
      </c>
      <c r="B38" s="9" t="s">
        <v>138</v>
      </c>
      <c r="C38" s="11"/>
      <c r="D38" s="11"/>
      <c r="E38" s="11"/>
      <c r="F38" s="11">
        <f t="shared" si="0"/>
        <v>0</v>
      </c>
    </row>
    <row r="39" spans="1:6" x14ac:dyDescent="0.25">
      <c r="A39" s="154" t="s">
        <v>24</v>
      </c>
      <c r="B39" s="6" t="s">
        <v>139</v>
      </c>
      <c r="C39" s="8"/>
      <c r="D39" s="8"/>
      <c r="E39" s="8"/>
      <c r="F39" s="8">
        <f t="shared" si="0"/>
        <v>0</v>
      </c>
    </row>
    <row r="40" spans="1:6" x14ac:dyDescent="0.25">
      <c r="A40" s="196" t="s">
        <v>467</v>
      </c>
      <c r="B40" s="9" t="s">
        <v>140</v>
      </c>
      <c r="C40" s="11"/>
      <c r="D40" s="11"/>
      <c r="E40" s="11"/>
      <c r="F40" s="11">
        <f t="shared" si="0"/>
        <v>0</v>
      </c>
    </row>
    <row r="41" spans="1:6" x14ac:dyDescent="0.25">
      <c r="A41" s="196" t="s">
        <v>468</v>
      </c>
      <c r="B41" s="9" t="s">
        <v>141</v>
      </c>
      <c r="C41" s="11"/>
      <c r="D41" s="11"/>
      <c r="E41" s="11"/>
      <c r="F41" s="11">
        <f t="shared" si="0"/>
        <v>0</v>
      </c>
    </row>
    <row r="42" spans="1:6" x14ac:dyDescent="0.25">
      <c r="A42" s="154" t="s">
        <v>142</v>
      </c>
      <c r="B42" s="6" t="s">
        <v>143</v>
      </c>
      <c r="C42" s="8"/>
      <c r="D42" s="8"/>
      <c r="E42" s="7">
        <f>E9+E39+E25</f>
        <v>242912230</v>
      </c>
      <c r="F42" s="7">
        <f t="shared" si="0"/>
        <v>242912230</v>
      </c>
    </row>
    <row r="43" spans="1:6" ht="21" x14ac:dyDescent="0.25">
      <c r="A43" s="154" t="s">
        <v>40</v>
      </c>
      <c r="B43" s="6" t="s">
        <v>144</v>
      </c>
      <c r="C43" s="8"/>
      <c r="D43" s="8"/>
      <c r="E43" s="8"/>
      <c r="F43" s="8">
        <f t="shared" si="0"/>
        <v>0</v>
      </c>
    </row>
    <row r="44" spans="1:6" x14ac:dyDescent="0.25">
      <c r="A44" s="196" t="s">
        <v>479</v>
      </c>
      <c r="B44" s="9" t="s">
        <v>407</v>
      </c>
      <c r="C44" s="11"/>
      <c r="D44" s="11"/>
      <c r="E44" s="11"/>
      <c r="F44" s="11">
        <f t="shared" si="0"/>
        <v>0</v>
      </c>
    </row>
    <row r="45" spans="1:6" ht="22.5" x14ac:dyDescent="0.25">
      <c r="A45" s="196" t="s">
        <v>480</v>
      </c>
      <c r="B45" s="9" t="s">
        <v>408</v>
      </c>
      <c r="C45" s="11"/>
      <c r="D45" s="11"/>
      <c r="E45" s="11"/>
      <c r="F45" s="11">
        <f t="shared" si="0"/>
        <v>0</v>
      </c>
    </row>
    <row r="46" spans="1:6" x14ac:dyDescent="0.25">
      <c r="A46" s="196" t="s">
        <v>481</v>
      </c>
      <c r="B46" s="9" t="s">
        <v>409</v>
      </c>
      <c r="C46" s="11"/>
      <c r="D46" s="11"/>
      <c r="E46" s="11"/>
      <c r="F46" s="11">
        <f t="shared" si="0"/>
        <v>0</v>
      </c>
    </row>
    <row r="47" spans="1:6" x14ac:dyDescent="0.25">
      <c r="A47" s="154" t="s">
        <v>52</v>
      </c>
      <c r="B47" s="6" t="s">
        <v>148</v>
      </c>
      <c r="C47" s="8"/>
      <c r="D47" s="8"/>
      <c r="E47" s="8"/>
      <c r="F47" s="8">
        <f t="shared" si="0"/>
        <v>0</v>
      </c>
    </row>
    <row r="48" spans="1:6" x14ac:dyDescent="0.25">
      <c r="A48" s="196" t="s">
        <v>489</v>
      </c>
      <c r="B48" s="9" t="s">
        <v>149</v>
      </c>
      <c r="C48" s="11"/>
      <c r="D48" s="11"/>
      <c r="E48" s="11"/>
      <c r="F48" s="11">
        <f t="shared" si="0"/>
        <v>0</v>
      </c>
    </row>
    <row r="49" spans="1:6" x14ac:dyDescent="0.25">
      <c r="A49" s="196" t="s">
        <v>490</v>
      </c>
      <c r="B49" s="9" t="s">
        <v>150</v>
      </c>
      <c r="C49" s="11"/>
      <c r="D49" s="11"/>
      <c r="E49" s="11"/>
      <c r="F49" s="11">
        <f t="shared" si="0"/>
        <v>0</v>
      </c>
    </row>
    <row r="50" spans="1:6" x14ac:dyDescent="0.25">
      <c r="A50" s="196" t="s">
        <v>491</v>
      </c>
      <c r="B50" s="9" t="s">
        <v>151</v>
      </c>
      <c r="C50" s="11"/>
      <c r="D50" s="11"/>
      <c r="E50" s="11"/>
      <c r="F50" s="11">
        <f t="shared" si="0"/>
        <v>0</v>
      </c>
    </row>
    <row r="51" spans="1:6" x14ac:dyDescent="0.25">
      <c r="A51" s="196" t="s">
        <v>492</v>
      </c>
      <c r="B51" s="9" t="s">
        <v>152</v>
      </c>
      <c r="C51" s="11"/>
      <c r="D51" s="11"/>
      <c r="E51" s="11"/>
      <c r="F51" s="11">
        <f t="shared" si="0"/>
        <v>0</v>
      </c>
    </row>
    <row r="52" spans="1:6" x14ac:dyDescent="0.25">
      <c r="A52" s="154" t="s">
        <v>153</v>
      </c>
      <c r="B52" s="6" t="s">
        <v>154</v>
      </c>
      <c r="C52" s="8"/>
      <c r="D52" s="8"/>
      <c r="E52" s="8"/>
      <c r="F52" s="8">
        <f t="shared" si="0"/>
        <v>0</v>
      </c>
    </row>
    <row r="53" spans="1:6" x14ac:dyDescent="0.25">
      <c r="A53" s="196" t="s">
        <v>494</v>
      </c>
      <c r="B53" s="9" t="s">
        <v>155</v>
      </c>
      <c r="C53" s="11"/>
      <c r="D53" s="11"/>
      <c r="E53" s="11"/>
      <c r="F53" s="11">
        <f t="shared" si="0"/>
        <v>0</v>
      </c>
    </row>
    <row r="54" spans="1:6" x14ac:dyDescent="0.25">
      <c r="A54" s="196" t="s">
        <v>495</v>
      </c>
      <c r="B54" s="9" t="s">
        <v>156</v>
      </c>
      <c r="C54" s="11"/>
      <c r="D54" s="11"/>
      <c r="E54" s="11"/>
      <c r="F54" s="11">
        <f t="shared" si="0"/>
        <v>0</v>
      </c>
    </row>
    <row r="55" spans="1:6" x14ac:dyDescent="0.25">
      <c r="A55" s="196" t="s">
        <v>496</v>
      </c>
      <c r="B55" s="9" t="s">
        <v>157</v>
      </c>
      <c r="C55" s="11"/>
      <c r="D55" s="11"/>
      <c r="E55" s="11"/>
      <c r="F55" s="11">
        <f t="shared" si="0"/>
        <v>0</v>
      </c>
    </row>
    <row r="56" spans="1:6" x14ac:dyDescent="0.25">
      <c r="A56" s="196" t="s">
        <v>497</v>
      </c>
      <c r="B56" s="9" t="s">
        <v>158</v>
      </c>
      <c r="C56" s="11"/>
      <c r="D56" s="11"/>
      <c r="E56" s="11"/>
      <c r="F56" s="11">
        <f t="shared" si="0"/>
        <v>0</v>
      </c>
    </row>
    <row r="57" spans="1:6" x14ac:dyDescent="0.25">
      <c r="A57" s="154" t="s">
        <v>65</v>
      </c>
      <c r="B57" s="6" t="s">
        <v>159</v>
      </c>
      <c r="C57" s="8"/>
      <c r="D57" s="8"/>
      <c r="E57" s="8"/>
      <c r="F57" s="8">
        <f t="shared" si="0"/>
        <v>0</v>
      </c>
    </row>
    <row r="58" spans="1:6" x14ac:dyDescent="0.25">
      <c r="A58" s="196" t="s">
        <v>498</v>
      </c>
      <c r="B58" s="9" t="s">
        <v>410</v>
      </c>
      <c r="C58" s="11"/>
      <c r="D58" s="11"/>
      <c r="E58" s="11"/>
      <c r="F58" s="11">
        <f t="shared" si="0"/>
        <v>0</v>
      </c>
    </row>
    <row r="59" spans="1:6" x14ac:dyDescent="0.25">
      <c r="A59" s="196" t="s">
        <v>499</v>
      </c>
      <c r="B59" s="9" t="s">
        <v>411</v>
      </c>
      <c r="C59" s="11"/>
      <c r="D59" s="11"/>
      <c r="E59" s="11"/>
      <c r="F59" s="11">
        <f t="shared" si="0"/>
        <v>0</v>
      </c>
    </row>
    <row r="60" spans="1:6" x14ac:dyDescent="0.25">
      <c r="A60" s="196" t="s">
        <v>500</v>
      </c>
      <c r="B60" s="9" t="s">
        <v>412</v>
      </c>
      <c r="C60" s="11"/>
      <c r="D60" s="11"/>
      <c r="E60" s="11"/>
      <c r="F60" s="11">
        <f t="shared" si="0"/>
        <v>0</v>
      </c>
    </row>
    <row r="61" spans="1:6" x14ac:dyDescent="0.25">
      <c r="A61" s="196" t="s">
        <v>501</v>
      </c>
      <c r="B61" s="9" t="s">
        <v>413</v>
      </c>
      <c r="C61" s="11"/>
      <c r="D61" s="11"/>
      <c r="E61" s="11"/>
      <c r="F61" s="11">
        <f t="shared" si="0"/>
        <v>0</v>
      </c>
    </row>
    <row r="62" spans="1:6" x14ac:dyDescent="0.25">
      <c r="A62" s="154" t="s">
        <v>71</v>
      </c>
      <c r="B62" s="6" t="s">
        <v>164</v>
      </c>
      <c r="C62" s="8"/>
      <c r="D62" s="8"/>
      <c r="E62" s="8"/>
      <c r="F62" s="8">
        <f t="shared" si="0"/>
        <v>0</v>
      </c>
    </row>
    <row r="63" spans="1:6" x14ac:dyDescent="0.25">
      <c r="A63" s="154" t="s">
        <v>165</v>
      </c>
      <c r="B63" s="6" t="s">
        <v>166</v>
      </c>
      <c r="C63" s="8"/>
      <c r="D63" s="8"/>
      <c r="E63" s="7">
        <f>E42+E62</f>
        <v>242912230</v>
      </c>
      <c r="F63" s="7">
        <f t="shared" si="0"/>
        <v>242912230</v>
      </c>
    </row>
    <row r="64" spans="1:6" x14ac:dyDescent="0.25">
      <c r="A64" s="197"/>
      <c r="B64" s="18"/>
      <c r="C64" s="18"/>
      <c r="D64" s="18"/>
      <c r="E64" s="18"/>
      <c r="F64" s="18"/>
    </row>
    <row r="65" spans="1:6" x14ac:dyDescent="0.25">
      <c r="A65" s="317" t="s">
        <v>417</v>
      </c>
      <c r="B65" s="317"/>
      <c r="C65" s="318">
        <v>32</v>
      </c>
      <c r="D65" s="318"/>
      <c r="E65" s="318"/>
      <c r="F65" s="318"/>
    </row>
    <row r="66" spans="1:6" x14ac:dyDescent="0.25">
      <c r="A66" s="317" t="s">
        <v>418</v>
      </c>
      <c r="B66" s="317"/>
      <c r="C66" s="318">
        <v>0</v>
      </c>
      <c r="D66" s="318"/>
      <c r="E66" s="318"/>
      <c r="F66" s="318"/>
    </row>
  </sheetData>
  <mergeCells count="12">
    <mergeCell ref="A65:B65"/>
    <mergeCell ref="C65:F65"/>
    <mergeCell ref="A66:B66"/>
    <mergeCell ref="C66:F66"/>
    <mergeCell ref="A5:A6"/>
    <mergeCell ref="B5:B6"/>
    <mergeCell ref="C5:F5"/>
    <mergeCell ref="B4:F4"/>
    <mergeCell ref="A8:F8"/>
    <mergeCell ref="A1:F1"/>
    <mergeCell ref="B2:F2"/>
    <mergeCell ref="B3:F3"/>
  </mergeCells>
  <pageMargins left="0.7" right="0.7" top="0.75" bottom="0.75" header="0.3" footer="0.3"/>
  <pageSetup paperSize="9" scale="6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56"/>
  <sheetViews>
    <sheetView zoomScaleNormal="100" workbookViewId="0">
      <selection sqref="A1:F1"/>
    </sheetView>
  </sheetViews>
  <sheetFormatPr defaultRowHeight="15" x14ac:dyDescent="0.25"/>
  <cols>
    <col min="1" max="1" width="8.7109375" style="156" bestFit="1" customWidth="1"/>
    <col min="2" max="2" width="42.5703125" bestFit="1" customWidth="1"/>
    <col min="3" max="3" width="10" bestFit="1" customWidth="1"/>
    <col min="4" max="4" width="11.140625" customWidth="1"/>
    <col min="5" max="5" width="10.5703125" customWidth="1"/>
    <col min="6" max="6" width="10" bestFit="1" customWidth="1"/>
    <col min="8" max="8" width="9.85546875" bestFit="1" customWidth="1"/>
  </cols>
  <sheetData>
    <row r="1" spans="1:6" ht="34.5" customHeight="1" x14ac:dyDescent="0.25">
      <c r="A1" s="325" t="s">
        <v>620</v>
      </c>
      <c r="B1" s="325"/>
      <c r="C1" s="325"/>
      <c r="D1" s="325"/>
      <c r="E1" s="325"/>
      <c r="F1" s="325"/>
    </row>
    <row r="2" spans="1:6" x14ac:dyDescent="0.25">
      <c r="A2" s="198" t="s">
        <v>174</v>
      </c>
      <c r="B2" s="243" t="s">
        <v>419</v>
      </c>
      <c r="C2" s="243"/>
      <c r="D2" s="243"/>
      <c r="E2" s="243"/>
      <c r="F2" s="243"/>
    </row>
    <row r="3" spans="1:6" ht="21" x14ac:dyDescent="0.25">
      <c r="A3" s="198" t="s">
        <v>396</v>
      </c>
      <c r="B3" s="243" t="s">
        <v>397</v>
      </c>
      <c r="C3" s="243"/>
      <c r="D3" s="243"/>
      <c r="E3" s="243"/>
      <c r="F3" s="243"/>
    </row>
    <row r="4" spans="1:6" x14ac:dyDescent="0.25">
      <c r="A4" s="199"/>
      <c r="B4" s="142"/>
      <c r="C4" s="143"/>
      <c r="D4" s="143"/>
      <c r="E4" s="143"/>
      <c r="F4" s="40" t="s">
        <v>1</v>
      </c>
    </row>
    <row r="5" spans="1:6" ht="15" customHeight="1" x14ac:dyDescent="0.25">
      <c r="A5" s="319" t="s">
        <v>398</v>
      </c>
      <c r="B5" s="242" t="s">
        <v>399</v>
      </c>
      <c r="C5" s="243" t="s">
        <v>546</v>
      </c>
      <c r="D5" s="243"/>
      <c r="E5" s="243"/>
      <c r="F5" s="243"/>
    </row>
    <row r="6" spans="1:6" ht="28.5" customHeight="1" x14ac:dyDescent="0.25">
      <c r="A6" s="319"/>
      <c r="B6" s="242"/>
      <c r="C6" s="37" t="s">
        <v>4</v>
      </c>
      <c r="D6" s="37" t="s">
        <v>5</v>
      </c>
      <c r="E6" s="37" t="s">
        <v>6</v>
      </c>
      <c r="F6" s="4" t="s">
        <v>7</v>
      </c>
    </row>
    <row r="7" spans="1:6" x14ac:dyDescent="0.25">
      <c r="A7" s="15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</row>
    <row r="8" spans="1:6" x14ac:dyDescent="0.25">
      <c r="A8" s="242" t="s">
        <v>172</v>
      </c>
      <c r="B8" s="242"/>
      <c r="C8" s="242"/>
      <c r="D8" s="242"/>
      <c r="E8" s="242"/>
      <c r="F8" s="242"/>
    </row>
    <row r="9" spans="1:6" x14ac:dyDescent="0.25">
      <c r="A9" s="154" t="s">
        <v>8</v>
      </c>
      <c r="B9" s="6" t="s">
        <v>9</v>
      </c>
      <c r="C9" s="8"/>
      <c r="D9" s="8"/>
      <c r="E9" s="8"/>
      <c r="F9" s="8">
        <f>C9+D9+E9</f>
        <v>0</v>
      </c>
    </row>
    <row r="10" spans="1:6" x14ac:dyDescent="0.25">
      <c r="A10" s="196" t="s">
        <v>455</v>
      </c>
      <c r="B10" s="9" t="s">
        <v>10</v>
      </c>
      <c r="C10" s="11"/>
      <c r="D10" s="11"/>
      <c r="E10" s="11"/>
      <c r="F10" s="11">
        <f t="shared" ref="F10:F73" si="0">C10+D10+E10</f>
        <v>0</v>
      </c>
    </row>
    <row r="11" spans="1:6" x14ac:dyDescent="0.25">
      <c r="A11" s="196" t="s">
        <v>516</v>
      </c>
      <c r="B11" s="9" t="s">
        <v>11</v>
      </c>
      <c r="C11" s="11"/>
      <c r="D11" s="11"/>
      <c r="E11" s="11"/>
      <c r="F11" s="11">
        <f t="shared" si="0"/>
        <v>0</v>
      </c>
    </row>
    <row r="12" spans="1:6" ht="22.5" x14ac:dyDescent="0.25">
      <c r="A12" s="196" t="s">
        <v>456</v>
      </c>
      <c r="B12" s="9" t="s">
        <v>12</v>
      </c>
      <c r="C12" s="11"/>
      <c r="D12" s="11"/>
      <c r="E12" s="11"/>
      <c r="F12" s="11">
        <f t="shared" si="0"/>
        <v>0</v>
      </c>
    </row>
    <row r="13" spans="1:6" x14ac:dyDescent="0.25">
      <c r="A13" s="196" t="s">
        <v>457</v>
      </c>
      <c r="B13" s="9" t="s">
        <v>13</v>
      </c>
      <c r="C13" s="11"/>
      <c r="D13" s="11"/>
      <c r="E13" s="11"/>
      <c r="F13" s="11">
        <f t="shared" si="0"/>
        <v>0</v>
      </c>
    </row>
    <row r="14" spans="1:6" x14ac:dyDescent="0.25">
      <c r="A14" s="196" t="s">
        <v>458</v>
      </c>
      <c r="B14" s="9" t="s">
        <v>14</v>
      </c>
      <c r="C14" s="11"/>
      <c r="D14" s="11"/>
      <c r="E14" s="11"/>
      <c r="F14" s="11">
        <f t="shared" si="0"/>
        <v>0</v>
      </c>
    </row>
    <row r="15" spans="1:6" x14ac:dyDescent="0.25">
      <c r="A15" s="196" t="s">
        <v>459</v>
      </c>
      <c r="B15" s="9" t="s">
        <v>15</v>
      </c>
      <c r="C15" s="11"/>
      <c r="D15" s="11"/>
      <c r="E15" s="11"/>
      <c r="F15" s="11">
        <f t="shared" si="0"/>
        <v>0</v>
      </c>
    </row>
    <row r="16" spans="1:6" x14ac:dyDescent="0.25">
      <c r="A16" s="196" t="s">
        <v>460</v>
      </c>
      <c r="B16" s="41"/>
      <c r="C16" s="43"/>
      <c r="D16" s="43"/>
      <c r="E16" s="43"/>
      <c r="F16" s="43">
        <f t="shared" si="0"/>
        <v>0</v>
      </c>
    </row>
    <row r="17" spans="1:6" ht="21" x14ac:dyDescent="0.25">
      <c r="A17" s="154" t="s">
        <v>16</v>
      </c>
      <c r="B17" s="6" t="s">
        <v>17</v>
      </c>
      <c r="C17" s="7"/>
      <c r="D17" s="8"/>
      <c r="E17" s="8"/>
      <c r="F17" s="7">
        <f t="shared" si="0"/>
        <v>0</v>
      </c>
    </row>
    <row r="18" spans="1:6" x14ac:dyDescent="0.25">
      <c r="A18" s="196" t="s">
        <v>461</v>
      </c>
      <c r="B18" s="9" t="s">
        <v>18</v>
      </c>
      <c r="C18" s="11"/>
      <c r="D18" s="11"/>
      <c r="E18" s="11"/>
      <c r="F18" s="11">
        <f t="shared" si="0"/>
        <v>0</v>
      </c>
    </row>
    <row r="19" spans="1:6" x14ac:dyDescent="0.25">
      <c r="A19" s="196" t="s">
        <v>462</v>
      </c>
      <c r="B19" s="9" t="s">
        <v>19</v>
      </c>
      <c r="C19" s="11"/>
      <c r="D19" s="11"/>
      <c r="E19" s="11"/>
      <c r="F19" s="11">
        <f t="shared" si="0"/>
        <v>0</v>
      </c>
    </row>
    <row r="20" spans="1:6" ht="22.5" x14ac:dyDescent="0.25">
      <c r="A20" s="196" t="s">
        <v>463</v>
      </c>
      <c r="B20" s="9" t="s">
        <v>400</v>
      </c>
      <c r="C20" s="11"/>
      <c r="D20" s="11"/>
      <c r="E20" s="11"/>
      <c r="F20" s="11">
        <f t="shared" si="0"/>
        <v>0</v>
      </c>
    </row>
    <row r="21" spans="1:6" ht="22.5" x14ac:dyDescent="0.25">
      <c r="A21" s="196" t="s">
        <v>464</v>
      </c>
      <c r="B21" s="9" t="s">
        <v>401</v>
      </c>
      <c r="C21" s="11"/>
      <c r="D21" s="11"/>
      <c r="E21" s="11"/>
      <c r="F21" s="11">
        <f t="shared" si="0"/>
        <v>0</v>
      </c>
    </row>
    <row r="22" spans="1:6" x14ac:dyDescent="0.25">
      <c r="A22" s="196" t="s">
        <v>465</v>
      </c>
      <c r="B22" s="9" t="s">
        <v>22</v>
      </c>
      <c r="C22" s="10"/>
      <c r="D22" s="11"/>
      <c r="E22" s="11"/>
      <c r="F22" s="10">
        <f t="shared" si="0"/>
        <v>0</v>
      </c>
    </row>
    <row r="23" spans="1:6" x14ac:dyDescent="0.25">
      <c r="A23" s="196" t="s">
        <v>466</v>
      </c>
      <c r="B23" s="9" t="s">
        <v>23</v>
      </c>
      <c r="C23" s="11"/>
      <c r="D23" s="11"/>
      <c r="E23" s="11"/>
      <c r="F23" s="11">
        <f t="shared" si="0"/>
        <v>0</v>
      </c>
    </row>
    <row r="24" spans="1:6" ht="21" x14ac:dyDescent="0.25">
      <c r="A24" s="154" t="s">
        <v>24</v>
      </c>
      <c r="B24" s="6" t="s">
        <v>25</v>
      </c>
      <c r="C24" s="8"/>
      <c r="D24" s="8"/>
      <c r="E24" s="8"/>
      <c r="F24" s="8">
        <f t="shared" si="0"/>
        <v>0</v>
      </c>
    </row>
    <row r="25" spans="1:6" x14ac:dyDescent="0.25">
      <c r="A25" s="196" t="s">
        <v>467</v>
      </c>
      <c r="B25" s="9" t="s">
        <v>26</v>
      </c>
      <c r="C25" s="11"/>
      <c r="D25" s="11"/>
      <c r="E25" s="11"/>
      <c r="F25" s="11">
        <f t="shared" si="0"/>
        <v>0</v>
      </c>
    </row>
    <row r="26" spans="1:6" ht="22.5" x14ac:dyDescent="0.25">
      <c r="A26" s="196" t="s">
        <v>468</v>
      </c>
      <c r="B26" s="9" t="s">
        <v>27</v>
      </c>
      <c r="C26" s="11"/>
      <c r="D26" s="11"/>
      <c r="E26" s="11"/>
      <c r="F26" s="11">
        <f t="shared" si="0"/>
        <v>0</v>
      </c>
    </row>
    <row r="27" spans="1:6" ht="22.5" x14ac:dyDescent="0.25">
      <c r="A27" s="196" t="s">
        <v>469</v>
      </c>
      <c r="B27" s="9" t="s">
        <v>402</v>
      </c>
      <c r="C27" s="11"/>
      <c r="D27" s="11"/>
      <c r="E27" s="11"/>
      <c r="F27" s="11">
        <f t="shared" si="0"/>
        <v>0</v>
      </c>
    </row>
    <row r="28" spans="1:6" ht="22.5" x14ac:dyDescent="0.25">
      <c r="A28" s="196" t="s">
        <v>470</v>
      </c>
      <c r="B28" s="9" t="s">
        <v>403</v>
      </c>
      <c r="C28" s="11"/>
      <c r="D28" s="11"/>
      <c r="E28" s="11"/>
      <c r="F28" s="11">
        <f t="shared" si="0"/>
        <v>0</v>
      </c>
    </row>
    <row r="29" spans="1:6" x14ac:dyDescent="0.25">
      <c r="A29" s="196" t="s">
        <v>471</v>
      </c>
      <c r="B29" s="9" t="s">
        <v>30</v>
      </c>
      <c r="C29" s="11"/>
      <c r="D29" s="11"/>
      <c r="E29" s="11"/>
      <c r="F29" s="11">
        <f t="shared" si="0"/>
        <v>0</v>
      </c>
    </row>
    <row r="30" spans="1:6" x14ac:dyDescent="0.25">
      <c r="A30" s="196" t="s">
        <v>472</v>
      </c>
      <c r="B30" s="9" t="s">
        <v>31</v>
      </c>
      <c r="C30" s="11"/>
      <c r="D30" s="11"/>
      <c r="E30" s="11"/>
      <c r="F30" s="11">
        <f t="shared" si="0"/>
        <v>0</v>
      </c>
    </row>
    <row r="31" spans="1:6" x14ac:dyDescent="0.25">
      <c r="A31" s="154" t="s">
        <v>32</v>
      </c>
      <c r="B31" s="6" t="s">
        <v>33</v>
      </c>
      <c r="C31" s="8"/>
      <c r="D31" s="8"/>
      <c r="E31" s="8"/>
      <c r="F31" s="8">
        <f t="shared" si="0"/>
        <v>0</v>
      </c>
    </row>
    <row r="32" spans="1:6" x14ac:dyDescent="0.25">
      <c r="A32" s="196" t="s">
        <v>473</v>
      </c>
      <c r="B32" s="9" t="s">
        <v>34</v>
      </c>
      <c r="C32" s="11"/>
      <c r="D32" s="11"/>
      <c r="E32" s="11"/>
      <c r="F32" s="11">
        <f t="shared" si="0"/>
        <v>0</v>
      </c>
    </row>
    <row r="33" spans="1:6" x14ac:dyDescent="0.25">
      <c r="A33" s="196" t="s">
        <v>474</v>
      </c>
      <c r="B33" s="9" t="s">
        <v>35</v>
      </c>
      <c r="C33" s="11"/>
      <c r="D33" s="11"/>
      <c r="E33" s="11"/>
      <c r="F33" s="11">
        <f t="shared" si="0"/>
        <v>0</v>
      </c>
    </row>
    <row r="34" spans="1:6" x14ac:dyDescent="0.25">
      <c r="A34" s="196" t="s">
        <v>475</v>
      </c>
      <c r="B34" s="9" t="s">
        <v>36</v>
      </c>
      <c r="C34" s="11"/>
      <c r="D34" s="11"/>
      <c r="E34" s="11"/>
      <c r="F34" s="11">
        <f t="shared" si="0"/>
        <v>0</v>
      </c>
    </row>
    <row r="35" spans="1:6" x14ac:dyDescent="0.25">
      <c r="A35" s="196" t="s">
        <v>476</v>
      </c>
      <c r="B35" s="9" t="s">
        <v>37</v>
      </c>
      <c r="C35" s="11"/>
      <c r="D35" s="11"/>
      <c r="E35" s="11"/>
      <c r="F35" s="11">
        <f t="shared" si="0"/>
        <v>0</v>
      </c>
    </row>
    <row r="36" spans="1:6" x14ac:dyDescent="0.25">
      <c r="A36" s="196" t="s">
        <v>477</v>
      </c>
      <c r="B36" s="9" t="s">
        <v>38</v>
      </c>
      <c r="C36" s="11"/>
      <c r="D36" s="11"/>
      <c r="E36" s="11"/>
      <c r="F36" s="11">
        <f t="shared" si="0"/>
        <v>0</v>
      </c>
    </row>
    <row r="37" spans="1:6" x14ac:dyDescent="0.25">
      <c r="A37" s="196" t="s">
        <v>478</v>
      </c>
      <c r="B37" s="9" t="s">
        <v>39</v>
      </c>
      <c r="C37" s="11"/>
      <c r="D37" s="11"/>
      <c r="E37" s="11"/>
      <c r="F37" s="11">
        <f t="shared" si="0"/>
        <v>0</v>
      </c>
    </row>
    <row r="38" spans="1:6" x14ac:dyDescent="0.25">
      <c r="A38" s="154" t="s">
        <v>40</v>
      </c>
      <c r="B38" s="6" t="s">
        <v>41</v>
      </c>
      <c r="C38" s="7">
        <f>C39+C40+C41+C42+C43+C44+C45+C46+C47+C48</f>
        <v>11084000</v>
      </c>
      <c r="D38" s="8"/>
      <c r="E38" s="8"/>
      <c r="F38" s="7">
        <f t="shared" si="0"/>
        <v>11084000</v>
      </c>
    </row>
    <row r="39" spans="1:6" x14ac:dyDescent="0.25">
      <c r="A39" s="196" t="s">
        <v>479</v>
      </c>
      <c r="B39" s="9" t="s">
        <v>42</v>
      </c>
      <c r="C39" s="11"/>
      <c r="D39" s="11"/>
      <c r="E39" s="11"/>
      <c r="F39" s="11">
        <f t="shared" si="0"/>
        <v>0</v>
      </c>
    </row>
    <row r="40" spans="1:6" x14ac:dyDescent="0.25">
      <c r="A40" s="196" t="s">
        <v>480</v>
      </c>
      <c r="B40" s="9" t="s">
        <v>43</v>
      </c>
      <c r="C40" s="10">
        <v>3182000</v>
      </c>
      <c r="D40" s="11"/>
      <c r="E40" s="11"/>
      <c r="F40" s="10">
        <f t="shared" si="0"/>
        <v>3182000</v>
      </c>
    </row>
    <row r="41" spans="1:6" x14ac:dyDescent="0.25">
      <c r="A41" s="196" t="s">
        <v>481</v>
      </c>
      <c r="B41" s="9" t="s">
        <v>44</v>
      </c>
      <c r="C41" s="11"/>
      <c r="D41" s="11"/>
      <c r="E41" s="11"/>
      <c r="F41" s="11">
        <f t="shared" si="0"/>
        <v>0</v>
      </c>
    </row>
    <row r="42" spans="1:6" x14ac:dyDescent="0.25">
      <c r="A42" s="196" t="s">
        <v>482</v>
      </c>
      <c r="B42" s="9" t="s">
        <v>45</v>
      </c>
      <c r="C42" s="11"/>
      <c r="D42" s="11"/>
      <c r="E42" s="11"/>
      <c r="F42" s="11">
        <f t="shared" si="0"/>
        <v>0</v>
      </c>
    </row>
    <row r="43" spans="1:6" x14ac:dyDescent="0.25">
      <c r="A43" s="196" t="s">
        <v>483</v>
      </c>
      <c r="B43" s="9" t="s">
        <v>46</v>
      </c>
      <c r="C43" s="10">
        <v>2360000</v>
      </c>
      <c r="D43" s="11"/>
      <c r="E43" s="11"/>
      <c r="F43" s="10">
        <f t="shared" si="0"/>
        <v>2360000</v>
      </c>
    </row>
    <row r="44" spans="1:6" x14ac:dyDescent="0.25">
      <c r="A44" s="196" t="s">
        <v>484</v>
      </c>
      <c r="B44" s="9" t="s">
        <v>47</v>
      </c>
      <c r="C44" s="10">
        <v>5542000</v>
      </c>
      <c r="D44" s="11"/>
      <c r="E44" s="11"/>
      <c r="F44" s="10">
        <f t="shared" si="0"/>
        <v>5542000</v>
      </c>
    </row>
    <row r="45" spans="1:6" x14ac:dyDescent="0.25">
      <c r="A45" s="196" t="s">
        <v>485</v>
      </c>
      <c r="B45" s="9" t="s">
        <v>48</v>
      </c>
      <c r="C45" s="11"/>
      <c r="D45" s="11"/>
      <c r="E45" s="11"/>
      <c r="F45" s="11">
        <f t="shared" si="0"/>
        <v>0</v>
      </c>
    </row>
    <row r="46" spans="1:6" x14ac:dyDescent="0.25">
      <c r="A46" s="196" t="s">
        <v>486</v>
      </c>
      <c r="B46" s="9" t="s">
        <v>49</v>
      </c>
      <c r="C46" s="10"/>
      <c r="D46" s="11"/>
      <c r="E46" s="11"/>
      <c r="F46" s="10">
        <f t="shared" si="0"/>
        <v>0</v>
      </c>
    </row>
    <row r="47" spans="1:6" x14ac:dyDescent="0.25">
      <c r="A47" s="196" t="s">
        <v>487</v>
      </c>
      <c r="B47" s="9" t="s">
        <v>50</v>
      </c>
      <c r="C47" s="11"/>
      <c r="D47" s="11"/>
      <c r="E47" s="11"/>
      <c r="F47" s="11">
        <f t="shared" si="0"/>
        <v>0</v>
      </c>
    </row>
    <row r="48" spans="1:6" x14ac:dyDescent="0.25">
      <c r="A48" s="196" t="s">
        <v>488</v>
      </c>
      <c r="B48" s="9" t="s">
        <v>51</v>
      </c>
      <c r="C48" s="10"/>
      <c r="D48" s="11"/>
      <c r="E48" s="11"/>
      <c r="F48" s="10">
        <f t="shared" si="0"/>
        <v>0</v>
      </c>
    </row>
    <row r="49" spans="1:6" x14ac:dyDescent="0.25">
      <c r="A49" s="154" t="s">
        <v>52</v>
      </c>
      <c r="B49" s="6" t="s">
        <v>53</v>
      </c>
      <c r="C49" s="8"/>
      <c r="D49" s="8"/>
      <c r="E49" s="8"/>
      <c r="F49" s="8">
        <f t="shared" si="0"/>
        <v>0</v>
      </c>
    </row>
    <row r="50" spans="1:6" x14ac:dyDescent="0.25">
      <c r="A50" s="196" t="s">
        <v>489</v>
      </c>
      <c r="B50" s="9" t="s">
        <v>54</v>
      </c>
      <c r="C50" s="11"/>
      <c r="D50" s="11"/>
      <c r="E50" s="11"/>
      <c r="F50" s="11">
        <f t="shared" si="0"/>
        <v>0</v>
      </c>
    </row>
    <row r="51" spans="1:6" x14ac:dyDescent="0.25">
      <c r="A51" s="196" t="s">
        <v>490</v>
      </c>
      <c r="B51" s="9" t="s">
        <v>55</v>
      </c>
      <c r="C51" s="11"/>
      <c r="D51" s="11"/>
      <c r="E51" s="11"/>
      <c r="F51" s="11">
        <f t="shared" si="0"/>
        <v>0</v>
      </c>
    </row>
    <row r="52" spans="1:6" x14ac:dyDescent="0.25">
      <c r="A52" s="196" t="s">
        <v>491</v>
      </c>
      <c r="B52" s="9" t="s">
        <v>56</v>
      </c>
      <c r="C52" s="11"/>
      <c r="D52" s="11"/>
      <c r="E52" s="11"/>
      <c r="F52" s="11">
        <f t="shared" si="0"/>
        <v>0</v>
      </c>
    </row>
    <row r="53" spans="1:6" x14ac:dyDescent="0.25">
      <c r="A53" s="196" t="s">
        <v>492</v>
      </c>
      <c r="B53" s="9" t="s">
        <v>57</v>
      </c>
      <c r="C53" s="11"/>
      <c r="D53" s="11"/>
      <c r="E53" s="11"/>
      <c r="F53" s="11">
        <f t="shared" si="0"/>
        <v>0</v>
      </c>
    </row>
    <row r="54" spans="1:6" x14ac:dyDescent="0.25">
      <c r="A54" s="196" t="s">
        <v>493</v>
      </c>
      <c r="B54" s="9" t="s">
        <v>58</v>
      </c>
      <c r="C54" s="11"/>
      <c r="D54" s="11"/>
      <c r="E54" s="11"/>
      <c r="F54" s="11">
        <f t="shared" si="0"/>
        <v>0</v>
      </c>
    </row>
    <row r="55" spans="1:6" x14ac:dyDescent="0.25">
      <c r="A55" s="154" t="s">
        <v>59</v>
      </c>
      <c r="B55" s="6" t="s">
        <v>60</v>
      </c>
      <c r="C55" s="8"/>
      <c r="D55" s="8"/>
      <c r="E55" s="8"/>
      <c r="F55" s="8">
        <f t="shared" si="0"/>
        <v>0</v>
      </c>
    </row>
    <row r="56" spans="1:6" ht="22.5" x14ac:dyDescent="0.25">
      <c r="A56" s="196" t="s">
        <v>494</v>
      </c>
      <c r="B56" s="9" t="s">
        <v>61</v>
      </c>
      <c r="C56" s="11"/>
      <c r="D56" s="11"/>
      <c r="E56" s="11"/>
      <c r="F56" s="11">
        <f t="shared" si="0"/>
        <v>0</v>
      </c>
    </row>
    <row r="57" spans="1:6" ht="22.5" x14ac:dyDescent="0.25">
      <c r="A57" s="196" t="s">
        <v>495</v>
      </c>
      <c r="B57" s="9" t="s">
        <v>62</v>
      </c>
      <c r="C57" s="11"/>
      <c r="D57" s="11"/>
      <c r="E57" s="11"/>
      <c r="F57" s="11">
        <f t="shared" si="0"/>
        <v>0</v>
      </c>
    </row>
    <row r="58" spans="1:6" x14ac:dyDescent="0.25">
      <c r="A58" s="196" t="s">
        <v>496</v>
      </c>
      <c r="B58" s="9" t="s">
        <v>63</v>
      </c>
      <c r="C58" s="11"/>
      <c r="D58" s="11"/>
      <c r="E58" s="11"/>
      <c r="F58" s="11">
        <f t="shared" si="0"/>
        <v>0</v>
      </c>
    </row>
    <row r="59" spans="1:6" x14ac:dyDescent="0.25">
      <c r="A59" s="196" t="s">
        <v>497</v>
      </c>
      <c r="B59" s="9" t="s">
        <v>64</v>
      </c>
      <c r="C59" s="11"/>
      <c r="D59" s="11"/>
      <c r="E59" s="11"/>
      <c r="F59" s="11">
        <f t="shared" si="0"/>
        <v>0</v>
      </c>
    </row>
    <row r="60" spans="1:6" x14ac:dyDescent="0.25">
      <c r="A60" s="154" t="s">
        <v>65</v>
      </c>
      <c r="B60" s="6" t="s">
        <v>66</v>
      </c>
      <c r="C60" s="8"/>
      <c r="D60" s="8"/>
      <c r="E60" s="8"/>
      <c r="F60" s="8">
        <f t="shared" si="0"/>
        <v>0</v>
      </c>
    </row>
    <row r="61" spans="1:6" ht="22.5" x14ac:dyDescent="0.25">
      <c r="A61" s="196" t="s">
        <v>498</v>
      </c>
      <c r="B61" s="9" t="s">
        <v>67</v>
      </c>
      <c r="C61" s="11"/>
      <c r="D61" s="11"/>
      <c r="E61" s="11"/>
      <c r="F61" s="11">
        <f t="shared" si="0"/>
        <v>0</v>
      </c>
    </row>
    <row r="62" spans="1:6" ht="22.5" x14ac:dyDescent="0.25">
      <c r="A62" s="196" t="s">
        <v>499</v>
      </c>
      <c r="B62" s="9" t="s">
        <v>68</v>
      </c>
      <c r="C62" s="11"/>
      <c r="D62" s="11"/>
      <c r="E62" s="11"/>
      <c r="F62" s="11">
        <f t="shared" si="0"/>
        <v>0</v>
      </c>
    </row>
    <row r="63" spans="1:6" x14ac:dyDescent="0.25">
      <c r="A63" s="196" t="s">
        <v>500</v>
      </c>
      <c r="B63" s="9" t="s">
        <v>69</v>
      </c>
      <c r="C63" s="11"/>
      <c r="D63" s="11"/>
      <c r="E63" s="11"/>
      <c r="F63" s="11">
        <f t="shared" si="0"/>
        <v>0</v>
      </c>
    </row>
    <row r="64" spans="1:6" x14ac:dyDescent="0.25">
      <c r="A64" s="196" t="s">
        <v>501</v>
      </c>
      <c r="B64" s="9" t="s">
        <v>70</v>
      </c>
      <c r="C64" s="11"/>
      <c r="D64" s="11"/>
      <c r="E64" s="11"/>
      <c r="F64" s="11">
        <f t="shared" si="0"/>
        <v>0</v>
      </c>
    </row>
    <row r="65" spans="1:6" x14ac:dyDescent="0.25">
      <c r="A65" s="154" t="s">
        <v>71</v>
      </c>
      <c r="B65" s="6" t="s">
        <v>72</v>
      </c>
      <c r="C65" s="7">
        <f>C38</f>
        <v>11084000</v>
      </c>
      <c r="D65" s="8"/>
      <c r="E65" s="8"/>
      <c r="F65" s="7">
        <f t="shared" si="0"/>
        <v>11084000</v>
      </c>
    </row>
    <row r="66" spans="1:6" ht="21" x14ac:dyDescent="0.25">
      <c r="A66" s="154" t="s">
        <v>404</v>
      </c>
      <c r="B66" s="6" t="s">
        <v>74</v>
      </c>
      <c r="C66" s="8"/>
      <c r="D66" s="8"/>
      <c r="E66" s="8"/>
      <c r="F66" s="8">
        <f t="shared" si="0"/>
        <v>0</v>
      </c>
    </row>
    <row r="67" spans="1:6" x14ac:dyDescent="0.25">
      <c r="A67" s="196" t="s">
        <v>542</v>
      </c>
      <c r="B67" s="9" t="s">
        <v>75</v>
      </c>
      <c r="C67" s="11"/>
      <c r="D67" s="11"/>
      <c r="E67" s="11"/>
      <c r="F67" s="11">
        <f t="shared" si="0"/>
        <v>0</v>
      </c>
    </row>
    <row r="68" spans="1:6" ht="22.5" x14ac:dyDescent="0.25">
      <c r="A68" s="196" t="s">
        <v>503</v>
      </c>
      <c r="B68" s="9" t="s">
        <v>76</v>
      </c>
      <c r="C68" s="11"/>
      <c r="D68" s="11"/>
      <c r="E68" s="11"/>
      <c r="F68" s="11">
        <f t="shared" si="0"/>
        <v>0</v>
      </c>
    </row>
    <row r="69" spans="1:6" x14ac:dyDescent="0.25">
      <c r="A69" s="196" t="s">
        <v>504</v>
      </c>
      <c r="B69" s="9" t="s">
        <v>405</v>
      </c>
      <c r="C69" s="11"/>
      <c r="D69" s="11"/>
      <c r="E69" s="11"/>
      <c r="F69" s="11">
        <f t="shared" si="0"/>
        <v>0</v>
      </c>
    </row>
    <row r="70" spans="1:6" x14ac:dyDescent="0.25">
      <c r="A70" s="154" t="s">
        <v>78</v>
      </c>
      <c r="B70" s="6" t="s">
        <v>79</v>
      </c>
      <c r="C70" s="8"/>
      <c r="D70" s="8"/>
      <c r="E70" s="8"/>
      <c r="F70" s="8">
        <f t="shared" si="0"/>
        <v>0</v>
      </c>
    </row>
    <row r="71" spans="1:6" x14ac:dyDescent="0.25">
      <c r="A71" s="196" t="s">
        <v>505</v>
      </c>
      <c r="B71" s="9" t="s">
        <v>80</v>
      </c>
      <c r="C71" s="11"/>
      <c r="D71" s="11"/>
      <c r="E71" s="11"/>
      <c r="F71" s="11">
        <f t="shared" si="0"/>
        <v>0</v>
      </c>
    </row>
    <row r="72" spans="1:6" x14ac:dyDescent="0.25">
      <c r="A72" s="196" t="s">
        <v>506</v>
      </c>
      <c r="B72" s="9" t="s">
        <v>81</v>
      </c>
      <c r="C72" s="11"/>
      <c r="D72" s="11"/>
      <c r="E72" s="11"/>
      <c r="F72" s="11">
        <f t="shared" si="0"/>
        <v>0</v>
      </c>
    </row>
    <row r="73" spans="1:6" x14ac:dyDescent="0.25">
      <c r="A73" s="196" t="s">
        <v>507</v>
      </c>
      <c r="B73" s="9" t="s">
        <v>82</v>
      </c>
      <c r="C73" s="11"/>
      <c r="D73" s="11"/>
      <c r="E73" s="11"/>
      <c r="F73" s="11">
        <f t="shared" si="0"/>
        <v>0</v>
      </c>
    </row>
    <row r="74" spans="1:6" x14ac:dyDescent="0.25">
      <c r="A74" s="196" t="s">
        <v>508</v>
      </c>
      <c r="B74" s="9" t="s">
        <v>83</v>
      </c>
      <c r="C74" s="11"/>
      <c r="D74" s="11"/>
      <c r="E74" s="11"/>
      <c r="F74" s="11">
        <f t="shared" ref="F74:F90" si="1">C74+D74+E74</f>
        <v>0</v>
      </c>
    </row>
    <row r="75" spans="1:6" x14ac:dyDescent="0.25">
      <c r="A75" s="154" t="s">
        <v>84</v>
      </c>
      <c r="B75" s="6" t="s">
        <v>85</v>
      </c>
      <c r="C75" s="7"/>
      <c r="D75" s="8"/>
      <c r="E75" s="8"/>
      <c r="F75" s="7">
        <f t="shared" si="1"/>
        <v>0</v>
      </c>
    </row>
    <row r="76" spans="1:6" x14ac:dyDescent="0.25">
      <c r="A76" s="196" t="s">
        <v>509</v>
      </c>
      <c r="B76" s="9" t="s">
        <v>86</v>
      </c>
      <c r="C76" s="10">
        <v>2936101</v>
      </c>
      <c r="D76" s="11"/>
      <c r="E76" s="11"/>
      <c r="F76" s="10">
        <f t="shared" si="1"/>
        <v>2936101</v>
      </c>
    </row>
    <row r="77" spans="1:6" x14ac:dyDescent="0.25">
      <c r="A77" s="196" t="s">
        <v>510</v>
      </c>
      <c r="B77" s="9" t="s">
        <v>87</v>
      </c>
      <c r="C77" s="11"/>
      <c r="D77" s="11"/>
      <c r="E77" s="11"/>
      <c r="F77" s="11">
        <f t="shared" si="1"/>
        <v>0</v>
      </c>
    </row>
    <row r="78" spans="1:6" x14ac:dyDescent="0.25">
      <c r="A78" s="154" t="s">
        <v>88</v>
      </c>
      <c r="B78" s="6" t="s">
        <v>89</v>
      </c>
      <c r="C78" s="44">
        <f>C82</f>
        <v>83999840</v>
      </c>
      <c r="D78" s="8"/>
      <c r="E78" s="8"/>
      <c r="F78" s="44">
        <f t="shared" si="1"/>
        <v>83999840</v>
      </c>
    </row>
    <row r="79" spans="1:6" x14ac:dyDescent="0.25">
      <c r="A79" s="196" t="s">
        <v>511</v>
      </c>
      <c r="B79" s="9" t="s">
        <v>90</v>
      </c>
      <c r="C79" s="11"/>
      <c r="D79" s="11"/>
      <c r="E79" s="11"/>
      <c r="F79" s="11">
        <f t="shared" si="1"/>
        <v>0</v>
      </c>
    </row>
    <row r="80" spans="1:6" x14ac:dyDescent="0.25">
      <c r="A80" s="196" t="s">
        <v>512</v>
      </c>
      <c r="B80" s="9" t="s">
        <v>91</v>
      </c>
      <c r="C80" s="11"/>
      <c r="D80" s="11"/>
      <c r="E80" s="11"/>
      <c r="F80" s="11">
        <f t="shared" si="1"/>
        <v>0</v>
      </c>
    </row>
    <row r="81" spans="1:6" x14ac:dyDescent="0.25">
      <c r="A81" s="196" t="s">
        <v>513</v>
      </c>
      <c r="B81" s="9" t="s">
        <v>92</v>
      </c>
      <c r="C81" s="11"/>
      <c r="D81" s="11"/>
      <c r="E81" s="11"/>
      <c r="F81" s="11">
        <f t="shared" si="1"/>
        <v>0</v>
      </c>
    </row>
    <row r="82" spans="1:6" x14ac:dyDescent="0.25">
      <c r="A82" s="196" t="s">
        <v>514</v>
      </c>
      <c r="B82" s="153" t="s">
        <v>427</v>
      </c>
      <c r="C82" s="42">
        <v>83999840</v>
      </c>
      <c r="D82" s="38"/>
      <c r="E82" s="38"/>
      <c r="F82" s="42">
        <f t="shared" si="1"/>
        <v>83999840</v>
      </c>
    </row>
    <row r="83" spans="1:6" x14ac:dyDescent="0.25">
      <c r="A83" s="154" t="s">
        <v>93</v>
      </c>
      <c r="B83" s="6" t="s">
        <v>94</v>
      </c>
      <c r="C83" s="8"/>
      <c r="D83" s="8"/>
      <c r="E83" s="8"/>
      <c r="F83" s="8">
        <f t="shared" si="1"/>
        <v>0</v>
      </c>
    </row>
    <row r="84" spans="1:6" x14ac:dyDescent="0.25">
      <c r="A84" s="196" t="s">
        <v>95</v>
      </c>
      <c r="B84" s="9" t="s">
        <v>96</v>
      </c>
      <c r="C84" s="11"/>
      <c r="D84" s="11"/>
      <c r="E84" s="11"/>
      <c r="F84" s="11">
        <f t="shared" si="1"/>
        <v>0</v>
      </c>
    </row>
    <row r="85" spans="1:6" x14ac:dyDescent="0.25">
      <c r="A85" s="196" t="s">
        <v>97</v>
      </c>
      <c r="B85" s="9" t="s">
        <v>98</v>
      </c>
      <c r="C85" s="11"/>
      <c r="D85" s="11"/>
      <c r="E85" s="11"/>
      <c r="F85" s="11">
        <f t="shared" si="1"/>
        <v>0</v>
      </c>
    </row>
    <row r="86" spans="1:6" x14ac:dyDescent="0.25">
      <c r="A86" s="196" t="s">
        <v>99</v>
      </c>
      <c r="B86" s="9" t="s">
        <v>100</v>
      </c>
      <c r="C86" s="11"/>
      <c r="D86" s="11"/>
      <c r="E86" s="11"/>
      <c r="F86" s="11">
        <f t="shared" si="1"/>
        <v>0</v>
      </c>
    </row>
    <row r="87" spans="1:6" x14ac:dyDescent="0.25">
      <c r="A87" s="196" t="s">
        <v>101</v>
      </c>
      <c r="B87" s="9" t="s">
        <v>102</v>
      </c>
      <c r="C87" s="11"/>
      <c r="D87" s="11"/>
      <c r="E87" s="11"/>
      <c r="F87" s="11">
        <f t="shared" si="1"/>
        <v>0</v>
      </c>
    </row>
    <row r="88" spans="1:6" ht="21" x14ac:dyDescent="0.25">
      <c r="A88" s="154" t="s">
        <v>103</v>
      </c>
      <c r="B88" s="6" t="s">
        <v>104</v>
      </c>
      <c r="C88" s="8"/>
      <c r="D88" s="8"/>
      <c r="E88" s="8"/>
      <c r="F88" s="8">
        <f t="shared" si="1"/>
        <v>0</v>
      </c>
    </row>
    <row r="89" spans="1:6" ht="21" x14ac:dyDescent="0.25">
      <c r="A89" s="154" t="s">
        <v>105</v>
      </c>
      <c r="B89" s="6" t="s">
        <v>106</v>
      </c>
      <c r="C89" s="7">
        <f>C78</f>
        <v>83999840</v>
      </c>
      <c r="D89" s="8"/>
      <c r="E89" s="8"/>
      <c r="F89" s="7">
        <f t="shared" si="1"/>
        <v>83999840</v>
      </c>
    </row>
    <row r="90" spans="1:6" x14ac:dyDescent="0.25">
      <c r="A90" s="154" t="s">
        <v>107</v>
      </c>
      <c r="B90" s="6" t="s">
        <v>406</v>
      </c>
      <c r="C90" s="7">
        <f>C65+C78</f>
        <v>95083840</v>
      </c>
      <c r="D90" s="44">
        <f t="shared" ref="D90:E90" si="2">D65+D78</f>
        <v>0</v>
      </c>
      <c r="E90" s="44">
        <f t="shared" si="2"/>
        <v>0</v>
      </c>
      <c r="F90" s="7">
        <f t="shared" si="1"/>
        <v>95083840</v>
      </c>
    </row>
    <row r="91" spans="1:6" x14ac:dyDescent="0.25">
      <c r="A91" s="200"/>
      <c r="B91" s="15"/>
      <c r="C91" s="15"/>
      <c r="D91" s="15"/>
      <c r="E91" s="15"/>
      <c r="F91" s="15"/>
    </row>
    <row r="92" spans="1:6" x14ac:dyDescent="0.25">
      <c r="A92" s="201"/>
      <c r="B92" s="3"/>
      <c r="C92" s="15"/>
      <c r="D92" s="15"/>
      <c r="E92" s="15"/>
      <c r="F92" s="15"/>
    </row>
    <row r="93" spans="1:6" x14ac:dyDescent="0.25">
      <c r="A93" s="195"/>
      <c r="B93" s="2"/>
      <c r="C93" s="1"/>
      <c r="D93" s="1"/>
      <c r="E93" s="1"/>
      <c r="F93" s="36"/>
    </row>
    <row r="94" spans="1:6" ht="15" customHeight="1" x14ac:dyDescent="0.25">
      <c r="A94" s="319" t="s">
        <v>398</v>
      </c>
      <c r="B94" s="242" t="s">
        <v>399</v>
      </c>
      <c r="C94" s="243" t="s">
        <v>546</v>
      </c>
      <c r="D94" s="243"/>
      <c r="E94" s="243"/>
      <c r="F94" s="243"/>
    </row>
    <row r="95" spans="1:6" ht="21" x14ac:dyDescent="0.25">
      <c r="A95" s="319"/>
      <c r="B95" s="242"/>
      <c r="C95" s="37" t="s">
        <v>4</v>
      </c>
      <c r="D95" s="37" t="s">
        <v>5</v>
      </c>
      <c r="E95" s="37" t="s">
        <v>6</v>
      </c>
      <c r="F95" s="4" t="s">
        <v>7</v>
      </c>
    </row>
    <row r="96" spans="1:6" x14ac:dyDescent="0.25">
      <c r="A96" s="154">
        <v>1</v>
      </c>
      <c r="B96" s="4">
        <v>2</v>
      </c>
      <c r="C96" s="4">
        <v>3</v>
      </c>
      <c r="D96" s="4">
        <v>4</v>
      </c>
      <c r="E96" s="4">
        <v>5</v>
      </c>
      <c r="F96" s="46">
        <v>6</v>
      </c>
    </row>
    <row r="97" spans="1:8" x14ac:dyDescent="0.25">
      <c r="A97" s="242" t="s">
        <v>173</v>
      </c>
      <c r="B97" s="242"/>
      <c r="C97" s="242"/>
      <c r="D97" s="242"/>
      <c r="E97" s="242"/>
      <c r="F97" s="255"/>
    </row>
    <row r="98" spans="1:8" x14ac:dyDescent="0.25">
      <c r="A98" s="154" t="s">
        <v>8</v>
      </c>
      <c r="B98" s="6" t="s">
        <v>111</v>
      </c>
      <c r="C98" s="7">
        <f>C99+C100+C101+C102+C103</f>
        <v>96876941</v>
      </c>
      <c r="D98" s="44">
        <f t="shared" ref="D98:E98" si="3">D99+D100+D101+D102+D103</f>
        <v>0</v>
      </c>
      <c r="E98" s="44">
        <f t="shared" si="3"/>
        <v>0</v>
      </c>
      <c r="F98" s="44">
        <f>C98</f>
        <v>96876941</v>
      </c>
    </row>
    <row r="99" spans="1:8" x14ac:dyDescent="0.25">
      <c r="A99" s="196" t="s">
        <v>455</v>
      </c>
      <c r="B99" s="9" t="s">
        <v>112</v>
      </c>
      <c r="C99" s="10">
        <v>58360733</v>
      </c>
      <c r="D99" s="11"/>
      <c r="E99" s="11"/>
      <c r="F99" s="42">
        <f t="shared" ref="F99:F152" si="4">C99</f>
        <v>58360733</v>
      </c>
    </row>
    <row r="100" spans="1:8" x14ac:dyDescent="0.25">
      <c r="A100" s="196" t="s">
        <v>516</v>
      </c>
      <c r="B100" s="9" t="s">
        <v>113</v>
      </c>
      <c r="C100" s="10">
        <v>11344752</v>
      </c>
      <c r="D100" s="11"/>
      <c r="E100" s="11"/>
      <c r="F100" s="42">
        <f t="shared" si="4"/>
        <v>11344752</v>
      </c>
    </row>
    <row r="101" spans="1:8" x14ac:dyDescent="0.25">
      <c r="A101" s="196" t="s">
        <v>456</v>
      </c>
      <c r="B101" s="9" t="s">
        <v>114</v>
      </c>
      <c r="C101" s="10">
        <v>27171456</v>
      </c>
      <c r="D101" s="11"/>
      <c r="E101" s="11"/>
      <c r="F101" s="42">
        <f t="shared" si="4"/>
        <v>27171456</v>
      </c>
      <c r="H101" s="47"/>
    </row>
    <row r="102" spans="1:8" x14ac:dyDescent="0.25">
      <c r="A102" s="196" t="s">
        <v>457</v>
      </c>
      <c r="B102" s="9" t="s">
        <v>115</v>
      </c>
      <c r="C102" s="10"/>
      <c r="D102" s="11"/>
      <c r="E102" s="11"/>
      <c r="F102" s="42">
        <f t="shared" si="4"/>
        <v>0</v>
      </c>
    </row>
    <row r="103" spans="1:8" x14ac:dyDescent="0.25">
      <c r="A103" s="196" t="s">
        <v>458</v>
      </c>
      <c r="B103" s="9" t="s">
        <v>116</v>
      </c>
      <c r="C103" s="11"/>
      <c r="D103" s="11"/>
      <c r="E103" s="11"/>
      <c r="F103" s="43">
        <f t="shared" si="4"/>
        <v>0</v>
      </c>
    </row>
    <row r="104" spans="1:8" x14ac:dyDescent="0.25">
      <c r="A104" s="196" t="s">
        <v>459</v>
      </c>
      <c r="B104" s="9" t="s">
        <v>117</v>
      </c>
      <c r="C104" s="11"/>
      <c r="D104" s="11"/>
      <c r="E104" s="11"/>
      <c r="F104" s="43">
        <f t="shared" si="4"/>
        <v>0</v>
      </c>
    </row>
    <row r="105" spans="1:8" x14ac:dyDescent="0.25">
      <c r="A105" s="196" t="s">
        <v>460</v>
      </c>
      <c r="B105" s="12" t="s">
        <v>118</v>
      </c>
      <c r="C105" s="11"/>
      <c r="D105" s="11"/>
      <c r="E105" s="11"/>
      <c r="F105" s="43">
        <f t="shared" si="4"/>
        <v>0</v>
      </c>
    </row>
    <row r="106" spans="1:8" ht="22.5" x14ac:dyDescent="0.25">
      <c r="A106" s="196" t="s">
        <v>517</v>
      </c>
      <c r="B106" s="9" t="s">
        <v>119</v>
      </c>
      <c r="C106" s="11"/>
      <c r="D106" s="11"/>
      <c r="E106" s="11"/>
      <c r="F106" s="43">
        <f t="shared" si="4"/>
        <v>0</v>
      </c>
    </row>
    <row r="107" spans="1:8" ht="22.5" x14ac:dyDescent="0.25">
      <c r="A107" s="196" t="s">
        <v>518</v>
      </c>
      <c r="B107" s="9" t="s">
        <v>120</v>
      </c>
      <c r="C107" s="11"/>
      <c r="D107" s="11"/>
      <c r="E107" s="11"/>
      <c r="F107" s="43">
        <f t="shared" si="4"/>
        <v>0</v>
      </c>
    </row>
    <row r="108" spans="1:8" x14ac:dyDescent="0.25">
      <c r="A108" s="196" t="s">
        <v>519</v>
      </c>
      <c r="B108" s="12" t="s">
        <v>121</v>
      </c>
      <c r="C108" s="11"/>
      <c r="D108" s="11"/>
      <c r="E108" s="11"/>
      <c r="F108" s="43">
        <f t="shared" si="4"/>
        <v>0</v>
      </c>
    </row>
    <row r="109" spans="1:8" x14ac:dyDescent="0.25">
      <c r="A109" s="196" t="s">
        <v>520</v>
      </c>
      <c r="B109" s="12" t="s">
        <v>122</v>
      </c>
      <c r="C109" s="11"/>
      <c r="D109" s="11"/>
      <c r="E109" s="11"/>
      <c r="F109" s="43">
        <f t="shared" si="4"/>
        <v>0</v>
      </c>
    </row>
    <row r="110" spans="1:8" ht="22.5" x14ac:dyDescent="0.25">
      <c r="A110" s="196" t="s">
        <v>521</v>
      </c>
      <c r="B110" s="9" t="s">
        <v>123</v>
      </c>
      <c r="C110" s="11"/>
      <c r="D110" s="11"/>
      <c r="E110" s="11"/>
      <c r="F110" s="43">
        <f t="shared" si="4"/>
        <v>0</v>
      </c>
    </row>
    <row r="111" spans="1:8" x14ac:dyDescent="0.25">
      <c r="A111" s="196" t="s">
        <v>522</v>
      </c>
      <c r="B111" s="9" t="s">
        <v>124</v>
      </c>
      <c r="C111" s="11"/>
      <c r="D111" s="11"/>
      <c r="E111" s="11"/>
      <c r="F111" s="43">
        <f t="shared" si="4"/>
        <v>0</v>
      </c>
    </row>
    <row r="112" spans="1:8" x14ac:dyDescent="0.25">
      <c r="A112" s="196" t="s">
        <v>523</v>
      </c>
      <c r="B112" s="9" t="s">
        <v>125</v>
      </c>
      <c r="C112" s="11"/>
      <c r="D112" s="11"/>
      <c r="E112" s="11"/>
      <c r="F112" s="43">
        <f t="shared" si="4"/>
        <v>0</v>
      </c>
    </row>
    <row r="113" spans="1:6" ht="22.5" x14ac:dyDescent="0.25">
      <c r="A113" s="196" t="s">
        <v>524</v>
      </c>
      <c r="B113" s="9" t="s">
        <v>126</v>
      </c>
      <c r="C113" s="11"/>
      <c r="D113" s="11"/>
      <c r="E113" s="11"/>
      <c r="F113" s="43">
        <f t="shared" si="4"/>
        <v>0</v>
      </c>
    </row>
    <row r="114" spans="1:6" x14ac:dyDescent="0.25">
      <c r="A114" s="154" t="s">
        <v>16</v>
      </c>
      <c r="B114" s="6" t="s">
        <v>127</v>
      </c>
      <c r="C114" s="7">
        <f>C115</f>
        <v>1143000</v>
      </c>
      <c r="D114" s="8"/>
      <c r="E114" s="8"/>
      <c r="F114" s="44">
        <f t="shared" si="4"/>
        <v>1143000</v>
      </c>
    </row>
    <row r="115" spans="1:6" x14ac:dyDescent="0.25">
      <c r="A115" s="196" t="s">
        <v>461</v>
      </c>
      <c r="B115" s="9" t="s">
        <v>128</v>
      </c>
      <c r="C115" s="10">
        <v>1143000</v>
      </c>
      <c r="D115" s="11"/>
      <c r="E115" s="11"/>
      <c r="F115" s="42">
        <f t="shared" si="4"/>
        <v>1143000</v>
      </c>
    </row>
    <row r="116" spans="1:6" x14ac:dyDescent="0.25">
      <c r="A116" s="196" t="s">
        <v>462</v>
      </c>
      <c r="B116" s="9" t="s">
        <v>129</v>
      </c>
      <c r="C116" s="11"/>
      <c r="D116" s="11"/>
      <c r="E116" s="11"/>
      <c r="F116" s="43">
        <f t="shared" si="4"/>
        <v>0</v>
      </c>
    </row>
    <row r="117" spans="1:6" x14ac:dyDescent="0.25">
      <c r="A117" s="196" t="s">
        <v>463</v>
      </c>
      <c r="B117" s="9" t="s">
        <v>130</v>
      </c>
      <c r="C117" s="11"/>
      <c r="D117" s="11"/>
      <c r="E117" s="11"/>
      <c r="F117" s="43">
        <f t="shared" si="4"/>
        <v>0</v>
      </c>
    </row>
    <row r="118" spans="1:6" x14ac:dyDescent="0.25">
      <c r="A118" s="196" t="s">
        <v>464</v>
      </c>
      <c r="B118" s="9" t="s">
        <v>131</v>
      </c>
      <c r="C118" s="11"/>
      <c r="D118" s="11"/>
      <c r="E118" s="11"/>
      <c r="F118" s="43">
        <f t="shared" si="4"/>
        <v>0</v>
      </c>
    </row>
    <row r="119" spans="1:6" x14ac:dyDescent="0.25">
      <c r="A119" s="196" t="s">
        <v>465</v>
      </c>
      <c r="B119" s="9" t="s">
        <v>132</v>
      </c>
      <c r="C119" s="11"/>
      <c r="D119" s="11"/>
      <c r="E119" s="11"/>
      <c r="F119" s="43">
        <f t="shared" si="4"/>
        <v>0</v>
      </c>
    </row>
    <row r="120" spans="1:6" ht="22.5" x14ac:dyDescent="0.25">
      <c r="A120" s="196" t="s">
        <v>466</v>
      </c>
      <c r="B120" s="9" t="s">
        <v>133</v>
      </c>
      <c r="C120" s="11"/>
      <c r="D120" s="11"/>
      <c r="E120" s="11"/>
      <c r="F120" s="43">
        <f t="shared" si="4"/>
        <v>0</v>
      </c>
    </row>
    <row r="121" spans="1:6" ht="22.5" x14ac:dyDescent="0.25">
      <c r="A121" s="196" t="s">
        <v>525</v>
      </c>
      <c r="B121" s="9" t="s">
        <v>134</v>
      </c>
      <c r="C121" s="11"/>
      <c r="D121" s="11"/>
      <c r="E121" s="11"/>
      <c r="F121" s="43">
        <f t="shared" si="4"/>
        <v>0</v>
      </c>
    </row>
    <row r="122" spans="1:6" ht="22.5" x14ac:dyDescent="0.25">
      <c r="A122" s="196" t="s">
        <v>526</v>
      </c>
      <c r="B122" s="9" t="s">
        <v>120</v>
      </c>
      <c r="C122" s="11"/>
      <c r="D122" s="11"/>
      <c r="E122" s="11"/>
      <c r="F122" s="43">
        <f t="shared" si="4"/>
        <v>0</v>
      </c>
    </row>
    <row r="123" spans="1:6" x14ac:dyDescent="0.25">
      <c r="A123" s="196" t="s">
        <v>527</v>
      </c>
      <c r="B123" s="9" t="s">
        <v>135</v>
      </c>
      <c r="C123" s="11"/>
      <c r="D123" s="11"/>
      <c r="E123" s="11"/>
      <c r="F123" s="43">
        <f t="shared" si="4"/>
        <v>0</v>
      </c>
    </row>
    <row r="124" spans="1:6" x14ac:dyDescent="0.25">
      <c r="A124" s="196" t="s">
        <v>528</v>
      </c>
      <c r="B124" s="9" t="s">
        <v>136</v>
      </c>
      <c r="C124" s="11"/>
      <c r="D124" s="11"/>
      <c r="E124" s="11"/>
      <c r="F124" s="43">
        <f t="shared" si="4"/>
        <v>0</v>
      </c>
    </row>
    <row r="125" spans="1:6" ht="22.5" x14ac:dyDescent="0.25">
      <c r="A125" s="196" t="s">
        <v>529</v>
      </c>
      <c r="B125" s="9" t="s">
        <v>123</v>
      </c>
      <c r="C125" s="11"/>
      <c r="D125" s="11"/>
      <c r="E125" s="11"/>
      <c r="F125" s="43">
        <f t="shared" si="4"/>
        <v>0</v>
      </c>
    </row>
    <row r="126" spans="1:6" x14ac:dyDescent="0.25">
      <c r="A126" s="196" t="s">
        <v>530</v>
      </c>
      <c r="B126" s="9" t="s">
        <v>137</v>
      </c>
      <c r="C126" s="11"/>
      <c r="D126" s="11"/>
      <c r="E126" s="11"/>
      <c r="F126" s="43">
        <f t="shared" si="4"/>
        <v>0</v>
      </c>
    </row>
    <row r="127" spans="1:6" ht="22.5" x14ac:dyDescent="0.25">
      <c r="A127" s="196" t="s">
        <v>531</v>
      </c>
      <c r="B127" s="9" t="s">
        <v>138</v>
      </c>
      <c r="C127" s="11"/>
      <c r="D127" s="11"/>
      <c r="E127" s="11"/>
      <c r="F127" s="43">
        <f t="shared" si="4"/>
        <v>0</v>
      </c>
    </row>
    <row r="128" spans="1:6" x14ac:dyDescent="0.25">
      <c r="A128" s="154" t="s">
        <v>24</v>
      </c>
      <c r="B128" s="6" t="s">
        <v>139</v>
      </c>
      <c r="C128" s="8"/>
      <c r="D128" s="8"/>
      <c r="E128" s="8"/>
      <c r="F128" s="45">
        <f t="shared" si="4"/>
        <v>0</v>
      </c>
    </row>
    <row r="129" spans="1:6" x14ac:dyDescent="0.25">
      <c r="A129" s="196" t="s">
        <v>467</v>
      </c>
      <c r="B129" s="9" t="s">
        <v>140</v>
      </c>
      <c r="C129" s="11"/>
      <c r="D129" s="11"/>
      <c r="E129" s="11"/>
      <c r="F129" s="43">
        <f t="shared" si="4"/>
        <v>0</v>
      </c>
    </row>
    <row r="130" spans="1:6" x14ac:dyDescent="0.25">
      <c r="A130" s="196" t="s">
        <v>468</v>
      </c>
      <c r="B130" s="9" t="s">
        <v>141</v>
      </c>
      <c r="C130" s="11"/>
      <c r="D130" s="11"/>
      <c r="E130" s="11"/>
      <c r="F130" s="43">
        <f t="shared" si="4"/>
        <v>0</v>
      </c>
    </row>
    <row r="131" spans="1:6" x14ac:dyDescent="0.25">
      <c r="A131" s="154" t="s">
        <v>142</v>
      </c>
      <c r="B131" s="6" t="s">
        <v>143</v>
      </c>
      <c r="C131" s="7">
        <f>C98+C114</f>
        <v>98019941</v>
      </c>
      <c r="D131" s="8"/>
      <c r="E131" s="8"/>
      <c r="F131" s="44">
        <f t="shared" si="4"/>
        <v>98019941</v>
      </c>
    </row>
    <row r="132" spans="1:6" ht="21" x14ac:dyDescent="0.25">
      <c r="A132" s="154" t="s">
        <v>40</v>
      </c>
      <c r="B132" s="6" t="s">
        <v>144</v>
      </c>
      <c r="C132" s="8"/>
      <c r="D132" s="8"/>
      <c r="E132" s="8"/>
      <c r="F132" s="45">
        <f t="shared" si="4"/>
        <v>0</v>
      </c>
    </row>
    <row r="133" spans="1:6" x14ac:dyDescent="0.25">
      <c r="A133" s="196" t="s">
        <v>479</v>
      </c>
      <c r="B133" s="9" t="s">
        <v>407</v>
      </c>
      <c r="C133" s="11"/>
      <c r="D133" s="11"/>
      <c r="E133" s="11"/>
      <c r="F133" s="43">
        <f t="shared" si="4"/>
        <v>0</v>
      </c>
    </row>
    <row r="134" spans="1:6" ht="22.5" x14ac:dyDescent="0.25">
      <c r="A134" s="196" t="s">
        <v>480</v>
      </c>
      <c r="B134" s="9" t="s">
        <v>408</v>
      </c>
      <c r="C134" s="11"/>
      <c r="D134" s="11"/>
      <c r="E134" s="11"/>
      <c r="F134" s="43">
        <f t="shared" si="4"/>
        <v>0</v>
      </c>
    </row>
    <row r="135" spans="1:6" x14ac:dyDescent="0.25">
      <c r="A135" s="196" t="s">
        <v>481</v>
      </c>
      <c r="B135" s="9" t="s">
        <v>409</v>
      </c>
      <c r="C135" s="11"/>
      <c r="D135" s="11"/>
      <c r="E135" s="11"/>
      <c r="F135" s="43">
        <f t="shared" si="4"/>
        <v>0</v>
      </c>
    </row>
    <row r="136" spans="1:6" x14ac:dyDescent="0.25">
      <c r="A136" s="154" t="s">
        <v>52</v>
      </c>
      <c r="B136" s="6" t="s">
        <v>148</v>
      </c>
      <c r="C136" s="8"/>
      <c r="D136" s="8"/>
      <c r="E136" s="8"/>
      <c r="F136" s="45">
        <f t="shared" si="4"/>
        <v>0</v>
      </c>
    </row>
    <row r="137" spans="1:6" x14ac:dyDescent="0.25">
      <c r="A137" s="196" t="s">
        <v>489</v>
      </c>
      <c r="B137" s="9" t="s">
        <v>149</v>
      </c>
      <c r="C137" s="11"/>
      <c r="D137" s="11"/>
      <c r="E137" s="11"/>
      <c r="F137" s="43">
        <f t="shared" si="4"/>
        <v>0</v>
      </c>
    </row>
    <row r="138" spans="1:6" x14ac:dyDescent="0.25">
      <c r="A138" s="196" t="s">
        <v>490</v>
      </c>
      <c r="B138" s="9" t="s">
        <v>150</v>
      </c>
      <c r="C138" s="11"/>
      <c r="D138" s="11"/>
      <c r="E138" s="11"/>
      <c r="F138" s="43">
        <f t="shared" si="4"/>
        <v>0</v>
      </c>
    </row>
    <row r="139" spans="1:6" x14ac:dyDescent="0.25">
      <c r="A139" s="196" t="s">
        <v>491</v>
      </c>
      <c r="B139" s="9" t="s">
        <v>151</v>
      </c>
      <c r="C139" s="11"/>
      <c r="D139" s="11"/>
      <c r="E139" s="11"/>
      <c r="F139" s="43">
        <f t="shared" si="4"/>
        <v>0</v>
      </c>
    </row>
    <row r="140" spans="1:6" x14ac:dyDescent="0.25">
      <c r="A140" s="196" t="s">
        <v>492</v>
      </c>
      <c r="B140" s="9" t="s">
        <v>152</v>
      </c>
      <c r="C140" s="11"/>
      <c r="D140" s="11"/>
      <c r="E140" s="11"/>
      <c r="F140" s="43">
        <f t="shared" si="4"/>
        <v>0</v>
      </c>
    </row>
    <row r="141" spans="1:6" x14ac:dyDescent="0.25">
      <c r="A141" s="154" t="s">
        <v>153</v>
      </c>
      <c r="B141" s="6" t="s">
        <v>154</v>
      </c>
      <c r="C141" s="8"/>
      <c r="D141" s="8"/>
      <c r="E141" s="8"/>
      <c r="F141" s="45">
        <f t="shared" si="4"/>
        <v>0</v>
      </c>
    </row>
    <row r="142" spans="1:6" x14ac:dyDescent="0.25">
      <c r="A142" s="196" t="s">
        <v>494</v>
      </c>
      <c r="B142" s="9" t="s">
        <v>155</v>
      </c>
      <c r="C142" s="11"/>
      <c r="D142" s="11"/>
      <c r="E142" s="11"/>
      <c r="F142" s="43">
        <f t="shared" si="4"/>
        <v>0</v>
      </c>
    </row>
    <row r="143" spans="1:6" x14ac:dyDescent="0.25">
      <c r="A143" s="196" t="s">
        <v>495</v>
      </c>
      <c r="B143" s="9" t="s">
        <v>156</v>
      </c>
      <c r="C143" s="11"/>
      <c r="D143" s="11"/>
      <c r="E143" s="11"/>
      <c r="F143" s="43">
        <f t="shared" si="4"/>
        <v>0</v>
      </c>
    </row>
    <row r="144" spans="1:6" x14ac:dyDescent="0.25">
      <c r="A144" s="196" t="s">
        <v>496</v>
      </c>
      <c r="B144" s="9" t="s">
        <v>157</v>
      </c>
      <c r="C144" s="11"/>
      <c r="D144" s="11"/>
      <c r="E144" s="11"/>
      <c r="F144" s="43">
        <f t="shared" si="4"/>
        <v>0</v>
      </c>
    </row>
    <row r="145" spans="1:6" x14ac:dyDescent="0.25">
      <c r="A145" s="196" t="s">
        <v>497</v>
      </c>
      <c r="B145" s="9" t="s">
        <v>158</v>
      </c>
      <c r="C145" s="11"/>
      <c r="D145" s="11"/>
      <c r="E145" s="11"/>
      <c r="F145" s="43">
        <f t="shared" si="4"/>
        <v>0</v>
      </c>
    </row>
    <row r="146" spans="1:6" x14ac:dyDescent="0.25">
      <c r="A146" s="154" t="s">
        <v>65</v>
      </c>
      <c r="B146" s="6" t="s">
        <v>159</v>
      </c>
      <c r="C146" s="8"/>
      <c r="D146" s="8"/>
      <c r="E146" s="8"/>
      <c r="F146" s="45">
        <f t="shared" si="4"/>
        <v>0</v>
      </c>
    </row>
    <row r="147" spans="1:6" x14ac:dyDescent="0.25">
      <c r="A147" s="196" t="s">
        <v>498</v>
      </c>
      <c r="B147" s="9" t="s">
        <v>410</v>
      </c>
      <c r="C147" s="11"/>
      <c r="D147" s="11"/>
      <c r="E147" s="11"/>
      <c r="F147" s="43">
        <f t="shared" si="4"/>
        <v>0</v>
      </c>
    </row>
    <row r="148" spans="1:6" x14ac:dyDescent="0.25">
      <c r="A148" s="196" t="s">
        <v>499</v>
      </c>
      <c r="B148" s="9" t="s">
        <v>411</v>
      </c>
      <c r="C148" s="11"/>
      <c r="D148" s="11"/>
      <c r="E148" s="11"/>
      <c r="F148" s="43">
        <f t="shared" si="4"/>
        <v>0</v>
      </c>
    </row>
    <row r="149" spans="1:6" x14ac:dyDescent="0.25">
      <c r="A149" s="196" t="s">
        <v>500</v>
      </c>
      <c r="B149" s="9" t="s">
        <v>412</v>
      </c>
      <c r="C149" s="11"/>
      <c r="D149" s="11"/>
      <c r="E149" s="11"/>
      <c r="F149" s="43">
        <f t="shared" si="4"/>
        <v>0</v>
      </c>
    </row>
    <row r="150" spans="1:6" x14ac:dyDescent="0.25">
      <c r="A150" s="196" t="s">
        <v>501</v>
      </c>
      <c r="B150" s="9" t="s">
        <v>413</v>
      </c>
      <c r="C150" s="11"/>
      <c r="D150" s="11"/>
      <c r="E150" s="11"/>
      <c r="F150" s="43">
        <f t="shared" si="4"/>
        <v>0</v>
      </c>
    </row>
    <row r="151" spans="1:6" x14ac:dyDescent="0.25">
      <c r="A151" s="154" t="s">
        <v>71</v>
      </c>
      <c r="B151" s="6" t="s">
        <v>164</v>
      </c>
      <c r="C151" s="8"/>
      <c r="D151" s="8"/>
      <c r="E151" s="8"/>
      <c r="F151" s="45">
        <f t="shared" si="4"/>
        <v>0</v>
      </c>
    </row>
    <row r="152" spans="1:6" x14ac:dyDescent="0.25">
      <c r="A152" s="154" t="s">
        <v>165</v>
      </c>
      <c r="B152" s="6" t="s">
        <v>166</v>
      </c>
      <c r="C152" s="7">
        <f>C131</f>
        <v>98019941</v>
      </c>
      <c r="D152" s="8"/>
      <c r="E152" s="8"/>
      <c r="F152" s="44">
        <f t="shared" si="4"/>
        <v>98019941</v>
      </c>
    </row>
    <row r="153" spans="1:6" ht="15.75" thickBot="1" x14ac:dyDescent="0.3">
      <c r="A153" s="200"/>
      <c r="B153" s="15"/>
      <c r="C153" s="15"/>
      <c r="D153" s="15"/>
      <c r="E153" s="15"/>
      <c r="F153" s="221">
        <f>F90-F152</f>
        <v>-2936101</v>
      </c>
    </row>
    <row r="154" spans="1:6" ht="15.75" thickBot="1" x14ac:dyDescent="0.3">
      <c r="A154" s="320" t="s">
        <v>417</v>
      </c>
      <c r="B154" s="321"/>
      <c r="C154" s="322">
        <v>18</v>
      </c>
      <c r="D154" s="323"/>
      <c r="E154" s="323"/>
      <c r="F154" s="324"/>
    </row>
    <row r="155" spans="1:6" ht="15.75" thickBot="1" x14ac:dyDescent="0.3">
      <c r="A155" s="320" t="s">
        <v>418</v>
      </c>
      <c r="B155" s="321"/>
      <c r="C155" s="322">
        <v>0</v>
      </c>
      <c r="D155" s="323"/>
      <c r="E155" s="323"/>
      <c r="F155" s="324"/>
    </row>
    <row r="156" spans="1:6" ht="15.75" x14ac:dyDescent="0.25">
      <c r="A156" s="202"/>
    </row>
  </sheetData>
  <mergeCells count="15">
    <mergeCell ref="A1:F1"/>
    <mergeCell ref="A5:A6"/>
    <mergeCell ref="B5:B6"/>
    <mergeCell ref="C5:F5"/>
    <mergeCell ref="B2:F2"/>
    <mergeCell ref="B3:F3"/>
    <mergeCell ref="A8:F8"/>
    <mergeCell ref="A155:B155"/>
    <mergeCell ref="C155:F155"/>
    <mergeCell ref="A94:A95"/>
    <mergeCell ref="B94:B95"/>
    <mergeCell ref="C94:F94"/>
    <mergeCell ref="A97:F97"/>
    <mergeCell ref="A154:B154"/>
    <mergeCell ref="C154:F154"/>
  </mergeCells>
  <pageMargins left="0.7" right="0.7" top="0.75" bottom="0.75" header="0.3" footer="0.3"/>
  <pageSetup paperSize="9" scale="93" orientation="portrait" r:id="rId1"/>
  <rowBreaks count="1" manualBreakCount="1">
    <brk id="9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58"/>
  <sheetViews>
    <sheetView topLeftCell="A79" zoomScaleNormal="100" workbookViewId="0">
      <selection activeCell="A2" sqref="A2:F2"/>
    </sheetView>
  </sheetViews>
  <sheetFormatPr defaultRowHeight="15" x14ac:dyDescent="0.25"/>
  <cols>
    <col min="1" max="1" width="8.7109375" style="212" bestFit="1" customWidth="1"/>
    <col min="2" max="2" width="42.5703125" style="102" bestFit="1" customWidth="1"/>
    <col min="3" max="3" width="10" style="102" bestFit="1" customWidth="1"/>
    <col min="4" max="4" width="11.5703125" style="102" customWidth="1"/>
    <col min="5" max="5" width="10.7109375" style="102" customWidth="1"/>
    <col min="6" max="6" width="11.42578125" style="102" customWidth="1"/>
    <col min="7" max="16384" width="9.140625" style="102"/>
  </cols>
  <sheetData>
    <row r="1" spans="1:6" ht="15.75" x14ac:dyDescent="0.25">
      <c r="A1" s="203"/>
    </row>
    <row r="2" spans="1:6" ht="32.25" customHeight="1" x14ac:dyDescent="0.25">
      <c r="A2" s="329" t="s">
        <v>621</v>
      </c>
      <c r="B2" s="329"/>
      <c r="C2" s="329"/>
      <c r="D2" s="329"/>
      <c r="E2" s="329"/>
      <c r="F2" s="329"/>
    </row>
    <row r="3" spans="1:6" x14ac:dyDescent="0.25">
      <c r="A3" s="204" t="s">
        <v>174</v>
      </c>
      <c r="B3" s="304" t="s">
        <v>420</v>
      </c>
      <c r="C3" s="304"/>
      <c r="D3" s="304"/>
      <c r="E3" s="304"/>
      <c r="F3" s="304"/>
    </row>
    <row r="4" spans="1:6" ht="21" x14ac:dyDescent="0.25">
      <c r="A4" s="204" t="s">
        <v>396</v>
      </c>
      <c r="B4" s="304" t="s">
        <v>397</v>
      </c>
      <c r="C4" s="304"/>
      <c r="D4" s="304"/>
      <c r="E4" s="304"/>
      <c r="F4" s="304"/>
    </row>
    <row r="5" spans="1:6" x14ac:dyDescent="0.25">
      <c r="A5" s="205"/>
      <c r="B5" s="120"/>
      <c r="C5" s="121"/>
      <c r="D5" s="121"/>
      <c r="E5" s="121"/>
      <c r="F5" s="122"/>
    </row>
    <row r="6" spans="1:6" ht="15" customHeight="1" x14ac:dyDescent="0.25">
      <c r="A6" s="328" t="s">
        <v>398</v>
      </c>
      <c r="B6" s="305" t="s">
        <v>399</v>
      </c>
      <c r="C6" s="304" t="s">
        <v>546</v>
      </c>
      <c r="D6" s="304"/>
      <c r="E6" s="304"/>
      <c r="F6" s="304"/>
    </row>
    <row r="7" spans="1:6" ht="21" x14ac:dyDescent="0.25">
      <c r="A7" s="328"/>
      <c r="B7" s="305"/>
      <c r="C7" s="104" t="s">
        <v>4</v>
      </c>
      <c r="D7" s="104" t="s">
        <v>5</v>
      </c>
      <c r="E7" s="104" t="s">
        <v>6</v>
      </c>
      <c r="F7" s="105" t="s">
        <v>7</v>
      </c>
    </row>
    <row r="8" spans="1:6" x14ac:dyDescent="0.25">
      <c r="A8" s="206">
        <v>1</v>
      </c>
      <c r="B8" s="105">
        <v>2</v>
      </c>
      <c r="C8" s="105">
        <v>3</v>
      </c>
      <c r="D8" s="105">
        <v>4</v>
      </c>
      <c r="E8" s="105">
        <v>5</v>
      </c>
      <c r="F8" s="105">
        <v>6</v>
      </c>
    </row>
    <row r="9" spans="1:6" x14ac:dyDescent="0.25">
      <c r="A9" s="305" t="s">
        <v>172</v>
      </c>
      <c r="B9" s="305"/>
      <c r="C9" s="305"/>
      <c r="D9" s="305"/>
      <c r="E9" s="305"/>
      <c r="F9" s="305"/>
    </row>
    <row r="10" spans="1:6" x14ac:dyDescent="0.25">
      <c r="A10" s="206" t="s">
        <v>8</v>
      </c>
      <c r="B10" s="107" t="s">
        <v>9</v>
      </c>
      <c r="C10" s="109"/>
      <c r="D10" s="109"/>
      <c r="E10" s="109"/>
      <c r="F10" s="109">
        <f>C10+D10+E10</f>
        <v>0</v>
      </c>
    </row>
    <row r="11" spans="1:6" x14ac:dyDescent="0.25">
      <c r="A11" s="207" t="s">
        <v>455</v>
      </c>
      <c r="B11" s="61" t="s">
        <v>10</v>
      </c>
      <c r="C11" s="64"/>
      <c r="D11" s="64"/>
      <c r="E11" s="64"/>
      <c r="F11" s="64">
        <f t="shared" ref="F11:F74" si="0">C11+D11+E11</f>
        <v>0</v>
      </c>
    </row>
    <row r="12" spans="1:6" x14ac:dyDescent="0.25">
      <c r="A12" s="207" t="s">
        <v>516</v>
      </c>
      <c r="B12" s="61" t="s">
        <v>11</v>
      </c>
      <c r="C12" s="64"/>
      <c r="D12" s="64"/>
      <c r="E12" s="64"/>
      <c r="F12" s="64">
        <f t="shared" si="0"/>
        <v>0</v>
      </c>
    </row>
    <row r="13" spans="1:6" ht="22.5" x14ac:dyDescent="0.25">
      <c r="A13" s="207" t="s">
        <v>456</v>
      </c>
      <c r="B13" s="61" t="s">
        <v>12</v>
      </c>
      <c r="C13" s="64"/>
      <c r="D13" s="64"/>
      <c r="E13" s="64"/>
      <c r="F13" s="64">
        <f t="shared" si="0"/>
        <v>0</v>
      </c>
    </row>
    <row r="14" spans="1:6" x14ac:dyDescent="0.25">
      <c r="A14" s="207" t="s">
        <v>457</v>
      </c>
      <c r="B14" s="61" t="s">
        <v>13</v>
      </c>
      <c r="C14" s="64"/>
      <c r="D14" s="64"/>
      <c r="E14" s="64"/>
      <c r="F14" s="64">
        <f t="shared" si="0"/>
        <v>0</v>
      </c>
    </row>
    <row r="15" spans="1:6" x14ac:dyDescent="0.25">
      <c r="A15" s="207" t="s">
        <v>458</v>
      </c>
      <c r="B15" s="61" t="s">
        <v>14</v>
      </c>
      <c r="C15" s="64"/>
      <c r="D15" s="64"/>
      <c r="E15" s="64"/>
      <c r="F15" s="64">
        <f t="shared" si="0"/>
        <v>0</v>
      </c>
    </row>
    <row r="16" spans="1:6" x14ac:dyDescent="0.25">
      <c r="A16" s="207" t="s">
        <v>459</v>
      </c>
      <c r="B16" s="61" t="s">
        <v>15</v>
      </c>
      <c r="C16" s="64"/>
      <c r="D16" s="64"/>
      <c r="E16" s="64"/>
      <c r="F16" s="64">
        <f t="shared" si="0"/>
        <v>0</v>
      </c>
    </row>
    <row r="17" spans="1:7" x14ac:dyDescent="0.25">
      <c r="A17" s="207"/>
      <c r="B17" s="61"/>
      <c r="C17" s="64"/>
      <c r="D17" s="64"/>
      <c r="E17" s="64"/>
      <c r="F17" s="64">
        <f t="shared" si="0"/>
        <v>0</v>
      </c>
    </row>
    <row r="18" spans="1:7" ht="21" x14ac:dyDescent="0.25">
      <c r="A18" s="206" t="s">
        <v>16</v>
      </c>
      <c r="B18" s="107" t="s">
        <v>17</v>
      </c>
      <c r="C18" s="62"/>
      <c r="D18" s="109"/>
      <c r="E18" s="109"/>
      <c r="F18" s="62">
        <f t="shared" si="0"/>
        <v>0</v>
      </c>
    </row>
    <row r="19" spans="1:7" x14ac:dyDescent="0.25">
      <c r="A19" s="207" t="s">
        <v>461</v>
      </c>
      <c r="B19" s="61" t="s">
        <v>18</v>
      </c>
      <c r="C19" s="64"/>
      <c r="D19" s="64"/>
      <c r="E19" s="64"/>
      <c r="F19" s="64">
        <f t="shared" si="0"/>
        <v>0</v>
      </c>
    </row>
    <row r="20" spans="1:7" x14ac:dyDescent="0.25">
      <c r="A20" s="207" t="s">
        <v>462</v>
      </c>
      <c r="B20" s="61" t="s">
        <v>19</v>
      </c>
      <c r="C20" s="64"/>
      <c r="D20" s="64"/>
      <c r="E20" s="64"/>
      <c r="F20" s="64">
        <f t="shared" si="0"/>
        <v>0</v>
      </c>
    </row>
    <row r="21" spans="1:7" ht="22.5" x14ac:dyDescent="0.25">
      <c r="A21" s="207" t="s">
        <v>463</v>
      </c>
      <c r="B21" s="61" t="s">
        <v>400</v>
      </c>
      <c r="C21" s="64"/>
      <c r="D21" s="64"/>
      <c r="E21" s="64"/>
      <c r="F21" s="64">
        <f t="shared" si="0"/>
        <v>0</v>
      </c>
    </row>
    <row r="22" spans="1:7" ht="22.5" x14ac:dyDescent="0.25">
      <c r="A22" s="207" t="s">
        <v>464</v>
      </c>
      <c r="B22" s="61" t="s">
        <v>401</v>
      </c>
      <c r="C22" s="64"/>
      <c r="D22" s="64"/>
      <c r="E22" s="64"/>
      <c r="F22" s="64">
        <f t="shared" si="0"/>
        <v>0</v>
      </c>
    </row>
    <row r="23" spans="1:7" x14ac:dyDescent="0.25">
      <c r="A23" s="207" t="s">
        <v>465</v>
      </c>
      <c r="B23" s="61" t="s">
        <v>22</v>
      </c>
      <c r="C23" s="111"/>
      <c r="D23" s="64"/>
      <c r="E23" s="64"/>
      <c r="F23" s="111">
        <f t="shared" si="0"/>
        <v>0</v>
      </c>
      <c r="G23" s="102" t="s">
        <v>428</v>
      </c>
    </row>
    <row r="24" spans="1:7" x14ac:dyDescent="0.25">
      <c r="A24" s="207" t="s">
        <v>466</v>
      </c>
      <c r="B24" s="61" t="s">
        <v>23</v>
      </c>
      <c r="C24" s="64"/>
      <c r="D24" s="64"/>
      <c r="E24" s="64"/>
      <c r="F24" s="64">
        <f t="shared" si="0"/>
        <v>0</v>
      </c>
    </row>
    <row r="25" spans="1:7" ht="21" x14ac:dyDescent="0.25">
      <c r="A25" s="206" t="s">
        <v>24</v>
      </c>
      <c r="B25" s="107" t="s">
        <v>25</v>
      </c>
      <c r="C25" s="109"/>
      <c r="D25" s="109"/>
      <c r="E25" s="109"/>
      <c r="F25" s="109">
        <f t="shared" si="0"/>
        <v>0</v>
      </c>
    </row>
    <row r="26" spans="1:7" x14ac:dyDescent="0.25">
      <c r="A26" s="207" t="s">
        <v>467</v>
      </c>
      <c r="B26" s="61" t="s">
        <v>26</v>
      </c>
      <c r="C26" s="64"/>
      <c r="D26" s="64"/>
      <c r="E26" s="64"/>
      <c r="F26" s="64">
        <f t="shared" si="0"/>
        <v>0</v>
      </c>
    </row>
    <row r="27" spans="1:7" ht="22.5" x14ac:dyDescent="0.25">
      <c r="A27" s="207" t="s">
        <v>468</v>
      </c>
      <c r="B27" s="61" t="s">
        <v>27</v>
      </c>
      <c r="C27" s="64"/>
      <c r="D27" s="64"/>
      <c r="E27" s="64"/>
      <c r="F27" s="64">
        <f t="shared" si="0"/>
        <v>0</v>
      </c>
    </row>
    <row r="28" spans="1:7" ht="22.5" x14ac:dyDescent="0.25">
      <c r="A28" s="207" t="s">
        <v>469</v>
      </c>
      <c r="B28" s="61" t="s">
        <v>402</v>
      </c>
      <c r="C28" s="64"/>
      <c r="D28" s="64"/>
      <c r="E28" s="64"/>
      <c r="F28" s="64">
        <f t="shared" si="0"/>
        <v>0</v>
      </c>
    </row>
    <row r="29" spans="1:7" ht="22.5" x14ac:dyDescent="0.25">
      <c r="A29" s="207" t="s">
        <v>470</v>
      </c>
      <c r="B29" s="61" t="s">
        <v>403</v>
      </c>
      <c r="C29" s="64"/>
      <c r="D29" s="64"/>
      <c r="E29" s="64"/>
      <c r="F29" s="64">
        <f t="shared" si="0"/>
        <v>0</v>
      </c>
    </row>
    <row r="30" spans="1:7" x14ac:dyDescent="0.25">
      <c r="A30" s="207" t="s">
        <v>471</v>
      </c>
      <c r="B30" s="61" t="s">
        <v>30</v>
      </c>
      <c r="C30" s="64"/>
      <c r="D30" s="64"/>
      <c r="E30" s="64"/>
      <c r="F30" s="64">
        <f t="shared" si="0"/>
        <v>0</v>
      </c>
    </row>
    <row r="31" spans="1:7" x14ac:dyDescent="0.25">
      <c r="A31" s="207" t="s">
        <v>472</v>
      </c>
      <c r="B31" s="61" t="s">
        <v>31</v>
      </c>
      <c r="C31" s="64"/>
      <c r="D31" s="64"/>
      <c r="E31" s="64"/>
      <c r="F31" s="64">
        <f t="shared" si="0"/>
        <v>0</v>
      </c>
    </row>
    <row r="32" spans="1:7" x14ac:dyDescent="0.25">
      <c r="A32" s="206" t="s">
        <v>32</v>
      </c>
      <c r="B32" s="107" t="s">
        <v>33</v>
      </c>
      <c r="C32" s="109"/>
      <c r="D32" s="109"/>
      <c r="E32" s="109"/>
      <c r="F32" s="109">
        <f t="shared" si="0"/>
        <v>0</v>
      </c>
    </row>
    <row r="33" spans="1:6" x14ac:dyDescent="0.25">
      <c r="A33" s="207" t="s">
        <v>473</v>
      </c>
      <c r="B33" s="61" t="s">
        <v>34</v>
      </c>
      <c r="C33" s="64"/>
      <c r="D33" s="64"/>
      <c r="E33" s="64"/>
      <c r="F33" s="64">
        <f t="shared" si="0"/>
        <v>0</v>
      </c>
    </row>
    <row r="34" spans="1:6" x14ac:dyDescent="0.25">
      <c r="A34" s="207" t="s">
        <v>474</v>
      </c>
      <c r="B34" s="61" t="s">
        <v>35</v>
      </c>
      <c r="C34" s="64"/>
      <c r="D34" s="64"/>
      <c r="E34" s="64"/>
      <c r="F34" s="64">
        <f t="shared" si="0"/>
        <v>0</v>
      </c>
    </row>
    <row r="35" spans="1:6" x14ac:dyDescent="0.25">
      <c r="A35" s="207" t="s">
        <v>475</v>
      </c>
      <c r="B35" s="61" t="s">
        <v>36</v>
      </c>
      <c r="C35" s="64"/>
      <c r="D35" s="64"/>
      <c r="E35" s="64"/>
      <c r="F35" s="64">
        <f t="shared" si="0"/>
        <v>0</v>
      </c>
    </row>
    <row r="36" spans="1:6" x14ac:dyDescent="0.25">
      <c r="A36" s="207" t="s">
        <v>476</v>
      </c>
      <c r="B36" s="61" t="s">
        <v>37</v>
      </c>
      <c r="C36" s="64"/>
      <c r="D36" s="64"/>
      <c r="E36" s="64"/>
      <c r="F36" s="64">
        <f t="shared" si="0"/>
        <v>0</v>
      </c>
    </row>
    <row r="37" spans="1:6" x14ac:dyDescent="0.25">
      <c r="A37" s="207" t="s">
        <v>477</v>
      </c>
      <c r="B37" s="61" t="s">
        <v>38</v>
      </c>
      <c r="C37" s="64"/>
      <c r="D37" s="64"/>
      <c r="E37" s="64"/>
      <c r="F37" s="64">
        <f t="shared" si="0"/>
        <v>0</v>
      </c>
    </row>
    <row r="38" spans="1:6" x14ac:dyDescent="0.25">
      <c r="A38" s="207" t="s">
        <v>478</v>
      </c>
      <c r="B38" s="61" t="s">
        <v>39</v>
      </c>
      <c r="C38" s="64"/>
      <c r="D38" s="64"/>
      <c r="E38" s="64"/>
      <c r="F38" s="64">
        <f t="shared" si="0"/>
        <v>0</v>
      </c>
    </row>
    <row r="39" spans="1:6" x14ac:dyDescent="0.25">
      <c r="A39" s="206" t="s">
        <v>40</v>
      </c>
      <c r="B39" s="107" t="s">
        <v>41</v>
      </c>
      <c r="C39" s="62">
        <f>C40+C41+C42+C43+C44+C45+C46+C47+C48+C49</f>
        <v>4819800</v>
      </c>
      <c r="D39" s="109"/>
      <c r="E39" s="109"/>
      <c r="F39" s="62">
        <f t="shared" si="0"/>
        <v>4819800</v>
      </c>
    </row>
    <row r="40" spans="1:6" x14ac:dyDescent="0.25">
      <c r="A40" s="207" t="s">
        <v>479</v>
      </c>
      <c r="B40" s="61" t="s">
        <v>42</v>
      </c>
      <c r="C40" s="64"/>
      <c r="D40" s="64"/>
      <c r="E40" s="64"/>
      <c r="F40" s="64">
        <f t="shared" si="0"/>
        <v>0</v>
      </c>
    </row>
    <row r="41" spans="1:6" x14ac:dyDescent="0.25">
      <c r="A41" s="207" t="s">
        <v>480</v>
      </c>
      <c r="B41" s="61" t="s">
        <v>43</v>
      </c>
      <c r="C41" s="111">
        <v>4215000</v>
      </c>
      <c r="D41" s="64"/>
      <c r="E41" s="64"/>
      <c r="F41" s="111">
        <f t="shared" si="0"/>
        <v>4215000</v>
      </c>
    </row>
    <row r="42" spans="1:6" x14ac:dyDescent="0.25">
      <c r="A42" s="207" t="s">
        <v>481</v>
      </c>
      <c r="B42" s="61" t="s">
        <v>44</v>
      </c>
      <c r="C42" s="64"/>
      <c r="D42" s="64"/>
      <c r="E42" s="64"/>
      <c r="F42" s="64">
        <f t="shared" si="0"/>
        <v>0</v>
      </c>
    </row>
    <row r="43" spans="1:6" x14ac:dyDescent="0.25">
      <c r="A43" s="207" t="s">
        <v>482</v>
      </c>
      <c r="B43" s="61" t="s">
        <v>45</v>
      </c>
      <c r="C43" s="111"/>
      <c r="D43" s="64"/>
      <c r="E43" s="64"/>
      <c r="F43" s="111">
        <f t="shared" si="0"/>
        <v>0</v>
      </c>
    </row>
    <row r="44" spans="1:6" x14ac:dyDescent="0.25">
      <c r="A44" s="207" t="s">
        <v>483</v>
      </c>
      <c r="B44" s="61" t="s">
        <v>46</v>
      </c>
      <c r="C44" s="64"/>
      <c r="D44" s="64"/>
      <c r="E44" s="64"/>
      <c r="F44" s="64">
        <f t="shared" si="0"/>
        <v>0</v>
      </c>
    </row>
    <row r="45" spans="1:6" x14ac:dyDescent="0.25">
      <c r="A45" s="207" t="s">
        <v>484</v>
      </c>
      <c r="B45" s="61" t="s">
        <v>47</v>
      </c>
      <c r="C45" s="111">
        <v>604800</v>
      </c>
      <c r="D45" s="64"/>
      <c r="E45" s="64"/>
      <c r="F45" s="111">
        <f t="shared" si="0"/>
        <v>604800</v>
      </c>
    </row>
    <row r="46" spans="1:6" x14ac:dyDescent="0.25">
      <c r="A46" s="207" t="s">
        <v>485</v>
      </c>
      <c r="B46" s="61" t="s">
        <v>48</v>
      </c>
      <c r="C46" s="64"/>
      <c r="D46" s="64"/>
      <c r="E46" s="64"/>
      <c r="F46" s="64">
        <f t="shared" si="0"/>
        <v>0</v>
      </c>
    </row>
    <row r="47" spans="1:6" x14ac:dyDescent="0.25">
      <c r="A47" s="207" t="s">
        <v>486</v>
      </c>
      <c r="B47" s="61" t="s">
        <v>49</v>
      </c>
      <c r="C47" s="64"/>
      <c r="D47" s="64"/>
      <c r="E47" s="64"/>
      <c r="F47" s="64">
        <f t="shared" si="0"/>
        <v>0</v>
      </c>
    </row>
    <row r="48" spans="1:6" x14ac:dyDescent="0.25">
      <c r="A48" s="207" t="s">
        <v>487</v>
      </c>
      <c r="B48" s="61" t="s">
        <v>50</v>
      </c>
      <c r="C48" s="64"/>
      <c r="D48" s="64"/>
      <c r="E48" s="64"/>
      <c r="F48" s="64">
        <f t="shared" si="0"/>
        <v>0</v>
      </c>
    </row>
    <row r="49" spans="1:6" x14ac:dyDescent="0.25">
      <c r="A49" s="207" t="s">
        <v>488</v>
      </c>
      <c r="B49" s="61" t="s">
        <v>51</v>
      </c>
      <c r="C49" s="64"/>
      <c r="D49" s="64"/>
      <c r="E49" s="64"/>
      <c r="F49" s="64">
        <f t="shared" si="0"/>
        <v>0</v>
      </c>
    </row>
    <row r="50" spans="1:6" x14ac:dyDescent="0.25">
      <c r="A50" s="206" t="s">
        <v>52</v>
      </c>
      <c r="B50" s="107" t="s">
        <v>53</v>
      </c>
      <c r="C50" s="109"/>
      <c r="D50" s="109"/>
      <c r="E50" s="109"/>
      <c r="F50" s="109">
        <f t="shared" si="0"/>
        <v>0</v>
      </c>
    </row>
    <row r="51" spans="1:6" x14ac:dyDescent="0.25">
      <c r="A51" s="207" t="s">
        <v>489</v>
      </c>
      <c r="B51" s="61" t="s">
        <v>54</v>
      </c>
      <c r="C51" s="64"/>
      <c r="D51" s="64"/>
      <c r="E51" s="64"/>
      <c r="F51" s="64">
        <f t="shared" si="0"/>
        <v>0</v>
      </c>
    </row>
    <row r="52" spans="1:6" x14ac:dyDescent="0.25">
      <c r="A52" s="207" t="s">
        <v>490</v>
      </c>
      <c r="B52" s="61" t="s">
        <v>55</v>
      </c>
      <c r="C52" s="64"/>
      <c r="D52" s="64"/>
      <c r="E52" s="64"/>
      <c r="F52" s="64">
        <f t="shared" si="0"/>
        <v>0</v>
      </c>
    </row>
    <row r="53" spans="1:6" x14ac:dyDescent="0.25">
      <c r="A53" s="207" t="s">
        <v>491</v>
      </c>
      <c r="B53" s="61" t="s">
        <v>56</v>
      </c>
      <c r="C53" s="64"/>
      <c r="D53" s="64"/>
      <c r="E53" s="64"/>
      <c r="F53" s="64">
        <f t="shared" si="0"/>
        <v>0</v>
      </c>
    </row>
    <row r="54" spans="1:6" x14ac:dyDescent="0.25">
      <c r="A54" s="207" t="s">
        <v>492</v>
      </c>
      <c r="B54" s="61" t="s">
        <v>57</v>
      </c>
      <c r="C54" s="64"/>
      <c r="D54" s="64"/>
      <c r="E54" s="64"/>
      <c r="F54" s="64">
        <f t="shared" si="0"/>
        <v>0</v>
      </c>
    </row>
    <row r="55" spans="1:6" x14ac:dyDescent="0.25">
      <c r="A55" s="207" t="s">
        <v>493</v>
      </c>
      <c r="B55" s="61" t="s">
        <v>58</v>
      </c>
      <c r="C55" s="64"/>
      <c r="D55" s="64"/>
      <c r="E55" s="64"/>
      <c r="F55" s="64">
        <f t="shared" si="0"/>
        <v>0</v>
      </c>
    </row>
    <row r="56" spans="1:6" x14ac:dyDescent="0.25">
      <c r="A56" s="206" t="s">
        <v>59</v>
      </c>
      <c r="B56" s="107" t="s">
        <v>60</v>
      </c>
      <c r="C56" s="109"/>
      <c r="D56" s="109"/>
      <c r="E56" s="109"/>
      <c r="F56" s="109">
        <f t="shared" si="0"/>
        <v>0</v>
      </c>
    </row>
    <row r="57" spans="1:6" ht="22.5" x14ac:dyDescent="0.25">
      <c r="A57" s="207" t="s">
        <v>494</v>
      </c>
      <c r="B57" s="61" t="s">
        <v>61</v>
      </c>
      <c r="C57" s="64"/>
      <c r="D57" s="64"/>
      <c r="E57" s="64"/>
      <c r="F57" s="64">
        <f t="shared" si="0"/>
        <v>0</v>
      </c>
    </row>
    <row r="58" spans="1:6" ht="22.5" x14ac:dyDescent="0.25">
      <c r="A58" s="207" t="s">
        <v>495</v>
      </c>
      <c r="B58" s="61" t="s">
        <v>62</v>
      </c>
      <c r="C58" s="64"/>
      <c r="D58" s="64"/>
      <c r="E58" s="64"/>
      <c r="F58" s="64">
        <f t="shared" si="0"/>
        <v>0</v>
      </c>
    </row>
    <row r="59" spans="1:6" x14ac:dyDescent="0.25">
      <c r="A59" s="207" t="s">
        <v>496</v>
      </c>
      <c r="B59" s="61" t="s">
        <v>63</v>
      </c>
      <c r="C59" s="64"/>
      <c r="D59" s="64"/>
      <c r="E59" s="64"/>
      <c r="F59" s="64">
        <f t="shared" si="0"/>
        <v>0</v>
      </c>
    </row>
    <row r="60" spans="1:6" x14ac:dyDescent="0.25">
      <c r="A60" s="207" t="s">
        <v>497</v>
      </c>
      <c r="B60" s="61" t="s">
        <v>64</v>
      </c>
      <c r="C60" s="64"/>
      <c r="D60" s="64"/>
      <c r="E60" s="64"/>
      <c r="F60" s="64">
        <f t="shared" si="0"/>
        <v>0</v>
      </c>
    </row>
    <row r="61" spans="1:6" x14ac:dyDescent="0.25">
      <c r="A61" s="206" t="s">
        <v>65</v>
      </c>
      <c r="B61" s="107" t="s">
        <v>66</v>
      </c>
      <c r="C61" s="109"/>
      <c r="D61" s="109"/>
      <c r="E61" s="109"/>
      <c r="F61" s="109">
        <f t="shared" si="0"/>
        <v>0</v>
      </c>
    </row>
    <row r="62" spans="1:6" ht="22.5" x14ac:dyDescent="0.25">
      <c r="A62" s="207" t="s">
        <v>498</v>
      </c>
      <c r="B62" s="61" t="s">
        <v>67</v>
      </c>
      <c r="C62" s="64"/>
      <c r="D62" s="64"/>
      <c r="E62" s="64"/>
      <c r="F62" s="64">
        <f t="shared" si="0"/>
        <v>0</v>
      </c>
    </row>
    <row r="63" spans="1:6" ht="22.5" x14ac:dyDescent="0.25">
      <c r="A63" s="207" t="s">
        <v>499</v>
      </c>
      <c r="B63" s="61" t="s">
        <v>68</v>
      </c>
      <c r="C63" s="64"/>
      <c r="D63" s="64"/>
      <c r="E63" s="64"/>
      <c r="F63" s="64">
        <f t="shared" si="0"/>
        <v>0</v>
      </c>
    </row>
    <row r="64" spans="1:6" x14ac:dyDescent="0.25">
      <c r="A64" s="207" t="s">
        <v>500</v>
      </c>
      <c r="B64" s="61" t="s">
        <v>69</v>
      </c>
      <c r="C64" s="64"/>
      <c r="D64" s="64"/>
      <c r="E64" s="64"/>
      <c r="F64" s="64">
        <f t="shared" si="0"/>
        <v>0</v>
      </c>
    </row>
    <row r="65" spans="1:6" x14ac:dyDescent="0.25">
      <c r="A65" s="207" t="s">
        <v>501</v>
      </c>
      <c r="B65" s="61" t="s">
        <v>70</v>
      </c>
      <c r="C65" s="64"/>
      <c r="D65" s="64"/>
      <c r="E65" s="64"/>
      <c r="F65" s="64">
        <f t="shared" si="0"/>
        <v>0</v>
      </c>
    </row>
    <row r="66" spans="1:6" x14ac:dyDescent="0.25">
      <c r="A66" s="206" t="s">
        <v>71</v>
      </c>
      <c r="B66" s="107" t="s">
        <v>72</v>
      </c>
      <c r="C66" s="62">
        <f>C39</f>
        <v>4819800</v>
      </c>
      <c r="D66" s="109"/>
      <c r="E66" s="109"/>
      <c r="F66" s="62">
        <f t="shared" si="0"/>
        <v>4819800</v>
      </c>
    </row>
    <row r="67" spans="1:6" ht="21" x14ac:dyDescent="0.25">
      <c r="A67" s="206" t="s">
        <v>404</v>
      </c>
      <c r="B67" s="107" t="s">
        <v>74</v>
      </c>
      <c r="C67" s="109"/>
      <c r="D67" s="109"/>
      <c r="E67" s="109"/>
      <c r="F67" s="109">
        <f t="shared" si="0"/>
        <v>0</v>
      </c>
    </row>
    <row r="68" spans="1:6" x14ac:dyDescent="0.25">
      <c r="A68" s="207" t="s">
        <v>542</v>
      </c>
      <c r="B68" s="61" t="s">
        <v>75</v>
      </c>
      <c r="C68" s="64"/>
      <c r="D68" s="64"/>
      <c r="E68" s="64"/>
      <c r="F68" s="64">
        <f t="shared" si="0"/>
        <v>0</v>
      </c>
    </row>
    <row r="69" spans="1:6" ht="22.5" x14ac:dyDescent="0.25">
      <c r="A69" s="207" t="s">
        <v>503</v>
      </c>
      <c r="B69" s="61" t="s">
        <v>76</v>
      </c>
      <c r="C69" s="64"/>
      <c r="D69" s="64"/>
      <c r="E69" s="64"/>
      <c r="F69" s="64">
        <f t="shared" si="0"/>
        <v>0</v>
      </c>
    </row>
    <row r="70" spans="1:6" x14ac:dyDescent="0.25">
      <c r="A70" s="207" t="s">
        <v>504</v>
      </c>
      <c r="B70" s="61" t="s">
        <v>405</v>
      </c>
      <c r="C70" s="64"/>
      <c r="D70" s="64"/>
      <c r="E70" s="64"/>
      <c r="F70" s="64">
        <f t="shared" si="0"/>
        <v>0</v>
      </c>
    </row>
    <row r="71" spans="1:6" x14ac:dyDescent="0.25">
      <c r="A71" s="206" t="s">
        <v>78</v>
      </c>
      <c r="B71" s="107" t="s">
        <v>79</v>
      </c>
      <c r="C71" s="109"/>
      <c r="D71" s="109"/>
      <c r="E71" s="109"/>
      <c r="F71" s="109">
        <f t="shared" si="0"/>
        <v>0</v>
      </c>
    </row>
    <row r="72" spans="1:6" x14ac:dyDescent="0.25">
      <c r="A72" s="207" t="s">
        <v>505</v>
      </c>
      <c r="B72" s="61" t="s">
        <v>80</v>
      </c>
      <c r="C72" s="64"/>
      <c r="D72" s="64"/>
      <c r="E72" s="64"/>
      <c r="F72" s="64">
        <f t="shared" si="0"/>
        <v>0</v>
      </c>
    </row>
    <row r="73" spans="1:6" x14ac:dyDescent="0.25">
      <c r="A73" s="207" t="s">
        <v>506</v>
      </c>
      <c r="B73" s="61" t="s">
        <v>81</v>
      </c>
      <c r="C73" s="64"/>
      <c r="D73" s="64"/>
      <c r="E73" s="64"/>
      <c r="F73" s="64">
        <f t="shared" si="0"/>
        <v>0</v>
      </c>
    </row>
    <row r="74" spans="1:6" x14ac:dyDescent="0.25">
      <c r="A74" s="207" t="s">
        <v>507</v>
      </c>
      <c r="B74" s="61" t="s">
        <v>82</v>
      </c>
      <c r="C74" s="64"/>
      <c r="D74" s="64"/>
      <c r="E74" s="64"/>
      <c r="F74" s="64">
        <f t="shared" si="0"/>
        <v>0</v>
      </c>
    </row>
    <row r="75" spans="1:6" x14ac:dyDescent="0.25">
      <c r="A75" s="207" t="s">
        <v>508</v>
      </c>
      <c r="B75" s="61" t="s">
        <v>83</v>
      </c>
      <c r="C75" s="64"/>
      <c r="D75" s="64"/>
      <c r="E75" s="64"/>
      <c r="F75" s="64">
        <f t="shared" ref="F75:F91" si="1">C75+D75+E75</f>
        <v>0</v>
      </c>
    </row>
    <row r="76" spans="1:6" x14ac:dyDescent="0.25">
      <c r="A76" s="206" t="s">
        <v>84</v>
      </c>
      <c r="B76" s="107" t="s">
        <v>85</v>
      </c>
      <c r="C76" s="62"/>
      <c r="D76" s="109"/>
      <c r="E76" s="109"/>
      <c r="F76" s="62">
        <f t="shared" si="1"/>
        <v>0</v>
      </c>
    </row>
    <row r="77" spans="1:6" x14ac:dyDescent="0.25">
      <c r="A77" s="207" t="s">
        <v>509</v>
      </c>
      <c r="B77" s="61" t="s">
        <v>86</v>
      </c>
      <c r="C77" s="111">
        <v>2680495</v>
      </c>
      <c r="D77" s="64"/>
      <c r="E77" s="64"/>
      <c r="F77" s="111">
        <f t="shared" si="1"/>
        <v>2680495</v>
      </c>
    </row>
    <row r="78" spans="1:6" x14ac:dyDescent="0.25">
      <c r="A78" s="207" t="s">
        <v>510</v>
      </c>
      <c r="B78" s="61" t="s">
        <v>87</v>
      </c>
      <c r="C78" s="64"/>
      <c r="D78" s="64"/>
      <c r="E78" s="64"/>
      <c r="F78" s="64">
        <f t="shared" si="1"/>
        <v>0</v>
      </c>
    </row>
    <row r="79" spans="1:6" x14ac:dyDescent="0.25">
      <c r="A79" s="206" t="s">
        <v>88</v>
      </c>
      <c r="B79" s="107" t="s">
        <v>89</v>
      </c>
      <c r="C79" s="62">
        <f>C80+C81+C82+C83</f>
        <v>47863025</v>
      </c>
      <c r="D79" s="109"/>
      <c r="E79" s="109"/>
      <c r="F79" s="62">
        <f t="shared" si="1"/>
        <v>47863025</v>
      </c>
    </row>
    <row r="80" spans="1:6" x14ac:dyDescent="0.25">
      <c r="A80" s="207" t="s">
        <v>511</v>
      </c>
      <c r="B80" s="61" t="s">
        <v>90</v>
      </c>
      <c r="C80" s="64"/>
      <c r="D80" s="64"/>
      <c r="E80" s="64"/>
      <c r="F80" s="64">
        <f t="shared" si="1"/>
        <v>0</v>
      </c>
    </row>
    <row r="81" spans="1:6" x14ac:dyDescent="0.25">
      <c r="A81" s="207" t="s">
        <v>512</v>
      </c>
      <c r="B81" s="61" t="s">
        <v>91</v>
      </c>
      <c r="C81" s="64"/>
      <c r="D81" s="64"/>
      <c r="E81" s="64"/>
      <c r="F81" s="64">
        <f t="shared" si="1"/>
        <v>0</v>
      </c>
    </row>
    <row r="82" spans="1:6" x14ac:dyDescent="0.25">
      <c r="A82" s="207" t="s">
        <v>513</v>
      </c>
      <c r="B82" s="61" t="s">
        <v>92</v>
      </c>
      <c r="C82" s="64"/>
      <c r="D82" s="64"/>
      <c r="E82" s="64"/>
      <c r="F82" s="64">
        <f t="shared" si="1"/>
        <v>0</v>
      </c>
    </row>
    <row r="83" spans="1:6" x14ac:dyDescent="0.25">
      <c r="A83" s="207" t="s">
        <v>514</v>
      </c>
      <c r="B83" s="61" t="s">
        <v>427</v>
      </c>
      <c r="C83" s="111">
        <v>47863025</v>
      </c>
      <c r="D83" s="64"/>
      <c r="E83" s="64"/>
      <c r="F83" s="111">
        <f t="shared" si="1"/>
        <v>47863025</v>
      </c>
    </row>
    <row r="84" spans="1:6" x14ac:dyDescent="0.25">
      <c r="A84" s="206" t="s">
        <v>93</v>
      </c>
      <c r="B84" s="107" t="s">
        <v>94</v>
      </c>
      <c r="C84" s="109"/>
      <c r="D84" s="109"/>
      <c r="E84" s="109"/>
      <c r="F84" s="109">
        <f t="shared" si="1"/>
        <v>0</v>
      </c>
    </row>
    <row r="85" spans="1:6" x14ac:dyDescent="0.25">
      <c r="A85" s="207" t="s">
        <v>95</v>
      </c>
      <c r="B85" s="61" t="s">
        <v>96</v>
      </c>
      <c r="C85" s="64"/>
      <c r="D85" s="64"/>
      <c r="E85" s="64"/>
      <c r="F85" s="64">
        <f t="shared" si="1"/>
        <v>0</v>
      </c>
    </row>
    <row r="86" spans="1:6" x14ac:dyDescent="0.25">
      <c r="A86" s="207" t="s">
        <v>97</v>
      </c>
      <c r="B86" s="61" t="s">
        <v>98</v>
      </c>
      <c r="C86" s="64"/>
      <c r="D86" s="64"/>
      <c r="E86" s="64"/>
      <c r="F86" s="64">
        <f t="shared" si="1"/>
        <v>0</v>
      </c>
    </row>
    <row r="87" spans="1:6" x14ac:dyDescent="0.25">
      <c r="A87" s="207" t="s">
        <v>99</v>
      </c>
      <c r="B87" s="61" t="s">
        <v>100</v>
      </c>
      <c r="C87" s="64"/>
      <c r="D87" s="64"/>
      <c r="E87" s="64"/>
      <c r="F87" s="64">
        <f t="shared" si="1"/>
        <v>0</v>
      </c>
    </row>
    <row r="88" spans="1:6" x14ac:dyDescent="0.25">
      <c r="A88" s="207" t="s">
        <v>101</v>
      </c>
      <c r="B88" s="61" t="s">
        <v>102</v>
      </c>
      <c r="C88" s="64"/>
      <c r="D88" s="64"/>
      <c r="E88" s="64"/>
      <c r="F88" s="64">
        <f t="shared" si="1"/>
        <v>0</v>
      </c>
    </row>
    <row r="89" spans="1:6" ht="21" x14ac:dyDescent="0.25">
      <c r="A89" s="206" t="s">
        <v>103</v>
      </c>
      <c r="B89" s="107" t="s">
        <v>104</v>
      </c>
      <c r="C89" s="109"/>
      <c r="D89" s="109"/>
      <c r="E89" s="109"/>
      <c r="F89" s="109">
        <f t="shared" si="1"/>
        <v>0</v>
      </c>
    </row>
    <row r="90" spans="1:6" ht="21" x14ac:dyDescent="0.25">
      <c r="A90" s="206" t="s">
        <v>105</v>
      </c>
      <c r="B90" s="107" t="s">
        <v>106</v>
      </c>
      <c r="C90" s="62">
        <f>C79</f>
        <v>47863025</v>
      </c>
      <c r="D90" s="109"/>
      <c r="E90" s="109"/>
      <c r="F90" s="62">
        <f t="shared" si="1"/>
        <v>47863025</v>
      </c>
    </row>
    <row r="91" spans="1:6" x14ac:dyDescent="0.25">
      <c r="A91" s="206" t="s">
        <v>107</v>
      </c>
      <c r="B91" s="107" t="s">
        <v>406</v>
      </c>
      <c r="C91" s="62">
        <f>C66+C79</f>
        <v>52682825</v>
      </c>
      <c r="D91" s="109"/>
      <c r="E91" s="109"/>
      <c r="F91" s="62">
        <f t="shared" si="1"/>
        <v>52682825</v>
      </c>
    </row>
    <row r="92" spans="1:6" x14ac:dyDescent="0.25">
      <c r="A92" s="208"/>
      <c r="B92" s="113"/>
      <c r="C92" s="113"/>
      <c r="D92" s="113"/>
      <c r="E92" s="113"/>
      <c r="F92" s="113"/>
    </row>
    <row r="93" spans="1:6" x14ac:dyDescent="0.25">
      <c r="A93" s="209"/>
      <c r="B93" s="114"/>
      <c r="C93" s="113"/>
      <c r="D93" s="113"/>
      <c r="E93" s="113"/>
      <c r="F93" s="113"/>
    </row>
    <row r="94" spans="1:6" x14ac:dyDescent="0.25">
      <c r="A94" s="209"/>
      <c r="B94" s="114"/>
      <c r="C94" s="113"/>
      <c r="D94" s="113"/>
      <c r="E94" s="113"/>
      <c r="F94" s="113"/>
    </row>
    <row r="95" spans="1:6" x14ac:dyDescent="0.25">
      <c r="A95" s="210"/>
      <c r="B95" s="115"/>
      <c r="C95" s="116"/>
      <c r="D95" s="116"/>
      <c r="E95" s="116"/>
      <c r="F95" s="117"/>
    </row>
    <row r="96" spans="1:6" ht="15" customHeight="1" x14ac:dyDescent="0.25">
      <c r="A96" s="328" t="s">
        <v>398</v>
      </c>
      <c r="B96" s="305" t="s">
        <v>399</v>
      </c>
      <c r="C96" s="304" t="s">
        <v>546</v>
      </c>
      <c r="D96" s="304"/>
      <c r="E96" s="304"/>
      <c r="F96" s="304"/>
    </row>
    <row r="97" spans="1:6" ht="21" x14ac:dyDescent="0.25">
      <c r="A97" s="328"/>
      <c r="B97" s="305"/>
      <c r="C97" s="104" t="s">
        <v>4</v>
      </c>
      <c r="D97" s="104" t="s">
        <v>5</v>
      </c>
      <c r="E97" s="104" t="s">
        <v>6</v>
      </c>
      <c r="F97" s="105" t="s">
        <v>7</v>
      </c>
    </row>
    <row r="98" spans="1:6" x14ac:dyDescent="0.25">
      <c r="A98" s="206">
        <v>1</v>
      </c>
      <c r="B98" s="105">
        <v>2</v>
      </c>
      <c r="C98" s="105">
        <v>3</v>
      </c>
      <c r="D98" s="105">
        <v>4</v>
      </c>
      <c r="E98" s="105">
        <v>5</v>
      </c>
      <c r="F98" s="105">
        <v>6</v>
      </c>
    </row>
    <row r="99" spans="1:6" x14ac:dyDescent="0.25">
      <c r="A99" s="305" t="s">
        <v>173</v>
      </c>
      <c r="B99" s="305"/>
      <c r="C99" s="305"/>
      <c r="D99" s="305"/>
      <c r="E99" s="305"/>
      <c r="F99" s="305"/>
    </row>
    <row r="100" spans="1:6" x14ac:dyDescent="0.25">
      <c r="A100" s="206" t="s">
        <v>8</v>
      </c>
      <c r="B100" s="107" t="s">
        <v>533</v>
      </c>
      <c r="C100" s="62">
        <f>C101+C102+C103+C104+C105</f>
        <v>54233020</v>
      </c>
      <c r="D100" s="109"/>
      <c r="E100" s="109"/>
      <c r="F100" s="62">
        <f t="shared" ref="F100:F154" si="2">C100+D100+E100</f>
        <v>54233020</v>
      </c>
    </row>
    <row r="101" spans="1:6" x14ac:dyDescent="0.25">
      <c r="A101" s="196" t="s">
        <v>455</v>
      </c>
      <c r="B101" s="61" t="s">
        <v>112</v>
      </c>
      <c r="C101" s="111">
        <v>19004000</v>
      </c>
      <c r="D101" s="64"/>
      <c r="E101" s="64"/>
      <c r="F101" s="111">
        <f t="shared" si="2"/>
        <v>19004000</v>
      </c>
    </row>
    <row r="102" spans="1:6" x14ac:dyDescent="0.25">
      <c r="A102" s="196" t="s">
        <v>516</v>
      </c>
      <c r="B102" s="61" t="s">
        <v>113</v>
      </c>
      <c r="C102" s="111">
        <v>3856125</v>
      </c>
      <c r="D102" s="64"/>
      <c r="E102" s="64"/>
      <c r="F102" s="111">
        <f t="shared" si="2"/>
        <v>3856125</v>
      </c>
    </row>
    <row r="103" spans="1:6" x14ac:dyDescent="0.25">
      <c r="A103" s="196" t="s">
        <v>456</v>
      </c>
      <c r="B103" s="61" t="s">
        <v>114</v>
      </c>
      <c r="C103" s="111">
        <v>31372895</v>
      </c>
      <c r="D103" s="64"/>
      <c r="E103" s="64"/>
      <c r="F103" s="111">
        <f t="shared" si="2"/>
        <v>31372895</v>
      </c>
    </row>
    <row r="104" spans="1:6" x14ac:dyDescent="0.25">
      <c r="A104" s="196" t="s">
        <v>457</v>
      </c>
      <c r="B104" s="61" t="s">
        <v>115</v>
      </c>
      <c r="C104" s="64"/>
      <c r="D104" s="64"/>
      <c r="E104" s="64"/>
      <c r="F104" s="64">
        <f t="shared" si="2"/>
        <v>0</v>
      </c>
    </row>
    <row r="105" spans="1:6" x14ac:dyDescent="0.25">
      <c r="A105" s="196" t="s">
        <v>458</v>
      </c>
      <c r="B105" s="61" t="s">
        <v>116</v>
      </c>
      <c r="C105" s="64"/>
      <c r="D105" s="64"/>
      <c r="E105" s="64"/>
      <c r="F105" s="64">
        <f t="shared" si="2"/>
        <v>0</v>
      </c>
    </row>
    <row r="106" spans="1:6" x14ac:dyDescent="0.25">
      <c r="A106" s="196" t="s">
        <v>459</v>
      </c>
      <c r="B106" s="61" t="s">
        <v>117</v>
      </c>
      <c r="C106" s="64"/>
      <c r="D106" s="64"/>
      <c r="E106" s="64"/>
      <c r="F106" s="64">
        <f t="shared" si="2"/>
        <v>0</v>
      </c>
    </row>
    <row r="107" spans="1:6" x14ac:dyDescent="0.25">
      <c r="A107" s="196" t="s">
        <v>460</v>
      </c>
      <c r="B107" s="118" t="s">
        <v>118</v>
      </c>
      <c r="C107" s="64"/>
      <c r="D107" s="64"/>
      <c r="E107" s="64"/>
      <c r="F107" s="64">
        <f t="shared" si="2"/>
        <v>0</v>
      </c>
    </row>
    <row r="108" spans="1:6" ht="22.5" x14ac:dyDescent="0.25">
      <c r="A108" s="196" t="s">
        <v>517</v>
      </c>
      <c r="B108" s="61" t="s">
        <v>119</v>
      </c>
      <c r="C108" s="64"/>
      <c r="D108" s="64"/>
      <c r="E108" s="64"/>
      <c r="F108" s="64">
        <f t="shared" si="2"/>
        <v>0</v>
      </c>
    </row>
    <row r="109" spans="1:6" ht="22.5" x14ac:dyDescent="0.25">
      <c r="A109" s="196" t="s">
        <v>518</v>
      </c>
      <c r="B109" s="61" t="s">
        <v>120</v>
      </c>
      <c r="C109" s="64"/>
      <c r="D109" s="64"/>
      <c r="E109" s="64"/>
      <c r="F109" s="64">
        <f t="shared" si="2"/>
        <v>0</v>
      </c>
    </row>
    <row r="110" spans="1:6" x14ac:dyDescent="0.25">
      <c r="A110" s="196" t="s">
        <v>519</v>
      </c>
      <c r="B110" s="118" t="s">
        <v>121</v>
      </c>
      <c r="C110" s="64"/>
      <c r="D110" s="64"/>
      <c r="E110" s="64"/>
      <c r="F110" s="64">
        <f t="shared" si="2"/>
        <v>0</v>
      </c>
    </row>
    <row r="111" spans="1:6" x14ac:dyDescent="0.25">
      <c r="A111" s="196" t="s">
        <v>520</v>
      </c>
      <c r="B111" s="118" t="s">
        <v>122</v>
      </c>
      <c r="C111" s="64"/>
      <c r="D111" s="64"/>
      <c r="E111" s="64"/>
      <c r="F111" s="64">
        <f t="shared" si="2"/>
        <v>0</v>
      </c>
    </row>
    <row r="112" spans="1:6" ht="22.5" x14ac:dyDescent="0.25">
      <c r="A112" s="196" t="s">
        <v>521</v>
      </c>
      <c r="B112" s="61" t="s">
        <v>123</v>
      </c>
      <c r="C112" s="64"/>
      <c r="D112" s="64"/>
      <c r="E112" s="64"/>
      <c r="F112" s="64">
        <f t="shared" si="2"/>
        <v>0</v>
      </c>
    </row>
    <row r="113" spans="1:6" x14ac:dyDescent="0.25">
      <c r="A113" s="196" t="s">
        <v>522</v>
      </c>
      <c r="B113" s="61" t="s">
        <v>124</v>
      </c>
      <c r="C113" s="64"/>
      <c r="D113" s="64"/>
      <c r="E113" s="64"/>
      <c r="F113" s="64">
        <f t="shared" si="2"/>
        <v>0</v>
      </c>
    </row>
    <row r="114" spans="1:6" x14ac:dyDescent="0.25">
      <c r="A114" s="196" t="s">
        <v>523</v>
      </c>
      <c r="B114" s="61" t="s">
        <v>125</v>
      </c>
      <c r="C114" s="64"/>
      <c r="D114" s="64"/>
      <c r="E114" s="64"/>
      <c r="F114" s="64">
        <f t="shared" si="2"/>
        <v>0</v>
      </c>
    </row>
    <row r="115" spans="1:6" ht="22.5" x14ac:dyDescent="0.25">
      <c r="A115" s="196" t="s">
        <v>524</v>
      </c>
      <c r="B115" s="61" t="s">
        <v>126</v>
      </c>
      <c r="C115" s="64"/>
      <c r="D115" s="64"/>
      <c r="E115" s="64"/>
      <c r="F115" s="64">
        <f t="shared" si="2"/>
        <v>0</v>
      </c>
    </row>
    <row r="116" spans="1:6" x14ac:dyDescent="0.25">
      <c r="A116" s="206" t="s">
        <v>16</v>
      </c>
      <c r="B116" s="107" t="s">
        <v>534</v>
      </c>
      <c r="C116" s="62">
        <f>C117+C119</f>
        <v>1130300</v>
      </c>
      <c r="D116" s="109"/>
      <c r="E116" s="109"/>
      <c r="F116" s="62">
        <f t="shared" si="2"/>
        <v>1130300</v>
      </c>
    </row>
    <row r="117" spans="1:6" x14ac:dyDescent="0.25">
      <c r="A117" s="196" t="s">
        <v>461</v>
      </c>
      <c r="B117" s="61" t="s">
        <v>128</v>
      </c>
      <c r="C117" s="111">
        <v>558800</v>
      </c>
      <c r="D117" s="64"/>
      <c r="E117" s="64"/>
      <c r="F117" s="111">
        <f t="shared" si="2"/>
        <v>558800</v>
      </c>
    </row>
    <row r="118" spans="1:6" x14ac:dyDescent="0.25">
      <c r="A118" s="196" t="s">
        <v>462</v>
      </c>
      <c r="B118" s="61" t="s">
        <v>129</v>
      </c>
      <c r="C118" s="64"/>
      <c r="D118" s="64"/>
      <c r="E118" s="64"/>
      <c r="F118" s="64">
        <f t="shared" si="2"/>
        <v>0</v>
      </c>
    </row>
    <row r="119" spans="1:6" x14ac:dyDescent="0.25">
      <c r="A119" s="196" t="s">
        <v>463</v>
      </c>
      <c r="B119" s="61" t="s">
        <v>130</v>
      </c>
      <c r="C119" s="64">
        <v>571500</v>
      </c>
      <c r="D119" s="64"/>
      <c r="E119" s="64"/>
      <c r="F119" s="64">
        <f t="shared" si="2"/>
        <v>571500</v>
      </c>
    </row>
    <row r="120" spans="1:6" x14ac:dyDescent="0.25">
      <c r="A120" s="196" t="s">
        <v>464</v>
      </c>
      <c r="B120" s="61" t="s">
        <v>131</v>
      </c>
      <c r="C120" s="64"/>
      <c r="D120" s="64"/>
      <c r="E120" s="64"/>
      <c r="F120" s="64">
        <f t="shared" si="2"/>
        <v>0</v>
      </c>
    </row>
    <row r="121" spans="1:6" x14ac:dyDescent="0.25">
      <c r="A121" s="196" t="s">
        <v>465</v>
      </c>
      <c r="B121" s="61" t="s">
        <v>132</v>
      </c>
      <c r="C121" s="64"/>
      <c r="D121" s="64"/>
      <c r="E121" s="64"/>
      <c r="F121" s="64">
        <f t="shared" si="2"/>
        <v>0</v>
      </c>
    </row>
    <row r="122" spans="1:6" ht="22.5" x14ac:dyDescent="0.25">
      <c r="A122" s="196" t="s">
        <v>466</v>
      </c>
      <c r="B122" s="61" t="s">
        <v>133</v>
      </c>
      <c r="C122" s="64"/>
      <c r="D122" s="64"/>
      <c r="E122" s="64"/>
      <c r="F122" s="64">
        <f t="shared" si="2"/>
        <v>0</v>
      </c>
    </row>
    <row r="123" spans="1:6" ht="22.5" x14ac:dyDescent="0.25">
      <c r="A123" s="196" t="s">
        <v>525</v>
      </c>
      <c r="B123" s="61" t="s">
        <v>134</v>
      </c>
      <c r="C123" s="64"/>
      <c r="D123" s="64"/>
      <c r="E123" s="64"/>
      <c r="F123" s="64">
        <f t="shared" si="2"/>
        <v>0</v>
      </c>
    </row>
    <row r="124" spans="1:6" ht="22.5" x14ac:dyDescent="0.25">
      <c r="A124" s="196" t="s">
        <v>526</v>
      </c>
      <c r="B124" s="61" t="s">
        <v>120</v>
      </c>
      <c r="C124" s="64"/>
      <c r="D124" s="64"/>
      <c r="E124" s="64"/>
      <c r="F124" s="64">
        <f t="shared" si="2"/>
        <v>0</v>
      </c>
    </row>
    <row r="125" spans="1:6" x14ac:dyDescent="0.25">
      <c r="A125" s="196" t="s">
        <v>527</v>
      </c>
      <c r="B125" s="61" t="s">
        <v>135</v>
      </c>
      <c r="C125" s="64"/>
      <c r="D125" s="64"/>
      <c r="E125" s="64"/>
      <c r="F125" s="64">
        <f t="shared" si="2"/>
        <v>0</v>
      </c>
    </row>
    <row r="126" spans="1:6" x14ac:dyDescent="0.25">
      <c r="A126" s="196" t="s">
        <v>528</v>
      </c>
      <c r="B126" s="61" t="s">
        <v>136</v>
      </c>
      <c r="C126" s="64"/>
      <c r="D126" s="64"/>
      <c r="E126" s="64"/>
      <c r="F126" s="64">
        <f t="shared" si="2"/>
        <v>0</v>
      </c>
    </row>
    <row r="127" spans="1:6" ht="22.5" x14ac:dyDescent="0.25">
      <c r="A127" s="196" t="s">
        <v>529</v>
      </c>
      <c r="B127" s="61" t="s">
        <v>123</v>
      </c>
      <c r="C127" s="64"/>
      <c r="D127" s="64"/>
      <c r="E127" s="64"/>
      <c r="F127" s="64">
        <f t="shared" si="2"/>
        <v>0</v>
      </c>
    </row>
    <row r="128" spans="1:6" x14ac:dyDescent="0.25">
      <c r="A128" s="196" t="s">
        <v>530</v>
      </c>
      <c r="B128" s="61" t="s">
        <v>137</v>
      </c>
      <c r="C128" s="64"/>
      <c r="D128" s="64"/>
      <c r="E128" s="64"/>
      <c r="F128" s="64">
        <f t="shared" si="2"/>
        <v>0</v>
      </c>
    </row>
    <row r="129" spans="1:6" ht="22.5" x14ac:dyDescent="0.25">
      <c r="A129" s="196" t="s">
        <v>531</v>
      </c>
      <c r="B129" s="61" t="s">
        <v>138</v>
      </c>
      <c r="C129" s="64"/>
      <c r="D129" s="64"/>
      <c r="E129" s="64"/>
      <c r="F129" s="64">
        <f t="shared" si="2"/>
        <v>0</v>
      </c>
    </row>
    <row r="130" spans="1:6" x14ac:dyDescent="0.25">
      <c r="A130" s="206" t="s">
        <v>24</v>
      </c>
      <c r="B130" s="107" t="s">
        <v>139</v>
      </c>
      <c r="C130" s="109"/>
      <c r="D130" s="109"/>
      <c r="E130" s="109"/>
      <c r="F130" s="109">
        <f t="shared" si="2"/>
        <v>0</v>
      </c>
    </row>
    <row r="131" spans="1:6" x14ac:dyDescent="0.25">
      <c r="A131" s="196" t="s">
        <v>467</v>
      </c>
      <c r="B131" s="61" t="s">
        <v>140</v>
      </c>
      <c r="C131" s="64"/>
      <c r="D131" s="64"/>
      <c r="E131" s="64"/>
      <c r="F131" s="64">
        <f t="shared" si="2"/>
        <v>0</v>
      </c>
    </row>
    <row r="132" spans="1:6" x14ac:dyDescent="0.25">
      <c r="A132" s="196" t="s">
        <v>468</v>
      </c>
      <c r="B132" s="61" t="s">
        <v>141</v>
      </c>
      <c r="C132" s="64"/>
      <c r="D132" s="64"/>
      <c r="E132" s="64"/>
      <c r="F132" s="64">
        <f t="shared" si="2"/>
        <v>0</v>
      </c>
    </row>
    <row r="133" spans="1:6" x14ac:dyDescent="0.25">
      <c r="A133" s="206" t="s">
        <v>142</v>
      </c>
      <c r="B133" s="107" t="s">
        <v>143</v>
      </c>
      <c r="C133" s="62">
        <f>C100+C116</f>
        <v>55363320</v>
      </c>
      <c r="D133" s="109"/>
      <c r="E133" s="109"/>
      <c r="F133" s="62">
        <f t="shared" si="2"/>
        <v>55363320</v>
      </c>
    </row>
    <row r="134" spans="1:6" ht="21" x14ac:dyDescent="0.25">
      <c r="A134" s="206" t="s">
        <v>40</v>
      </c>
      <c r="B134" s="107" t="s">
        <v>144</v>
      </c>
      <c r="C134" s="109"/>
      <c r="D134" s="109"/>
      <c r="E134" s="109"/>
      <c r="F134" s="109">
        <f t="shared" si="2"/>
        <v>0</v>
      </c>
    </row>
    <row r="135" spans="1:6" x14ac:dyDescent="0.25">
      <c r="A135" s="196" t="s">
        <v>479</v>
      </c>
      <c r="B135" s="61" t="s">
        <v>407</v>
      </c>
      <c r="C135" s="64"/>
      <c r="D135" s="64"/>
      <c r="E135" s="64"/>
      <c r="F135" s="64">
        <f t="shared" si="2"/>
        <v>0</v>
      </c>
    </row>
    <row r="136" spans="1:6" ht="22.5" x14ac:dyDescent="0.25">
      <c r="A136" s="196" t="s">
        <v>480</v>
      </c>
      <c r="B136" s="61" t="s">
        <v>408</v>
      </c>
      <c r="C136" s="64"/>
      <c r="D136" s="64"/>
      <c r="E136" s="64"/>
      <c r="F136" s="64">
        <f t="shared" si="2"/>
        <v>0</v>
      </c>
    </row>
    <row r="137" spans="1:6" x14ac:dyDescent="0.25">
      <c r="A137" s="196" t="s">
        <v>481</v>
      </c>
      <c r="B137" s="61" t="s">
        <v>409</v>
      </c>
      <c r="C137" s="64"/>
      <c r="D137" s="64"/>
      <c r="E137" s="64"/>
      <c r="F137" s="64">
        <f t="shared" si="2"/>
        <v>0</v>
      </c>
    </row>
    <row r="138" spans="1:6" x14ac:dyDescent="0.25">
      <c r="A138" s="154" t="s">
        <v>52</v>
      </c>
      <c r="B138" s="107" t="s">
        <v>148</v>
      </c>
      <c r="C138" s="109"/>
      <c r="D138" s="109"/>
      <c r="E138" s="109"/>
      <c r="F138" s="109">
        <f t="shared" si="2"/>
        <v>0</v>
      </c>
    </row>
    <row r="139" spans="1:6" x14ac:dyDescent="0.25">
      <c r="A139" s="196" t="s">
        <v>489</v>
      </c>
      <c r="B139" s="61" t="s">
        <v>149</v>
      </c>
      <c r="C139" s="64"/>
      <c r="D139" s="64"/>
      <c r="E139" s="64"/>
      <c r="F139" s="64">
        <f t="shared" si="2"/>
        <v>0</v>
      </c>
    </row>
    <row r="140" spans="1:6" x14ac:dyDescent="0.25">
      <c r="A140" s="196" t="s">
        <v>490</v>
      </c>
      <c r="B140" s="61" t="s">
        <v>150</v>
      </c>
      <c r="C140" s="64"/>
      <c r="D140" s="64"/>
      <c r="E140" s="64"/>
      <c r="F140" s="64">
        <f t="shared" si="2"/>
        <v>0</v>
      </c>
    </row>
    <row r="141" spans="1:6" x14ac:dyDescent="0.25">
      <c r="A141" s="196" t="s">
        <v>491</v>
      </c>
      <c r="B141" s="61" t="s">
        <v>151</v>
      </c>
      <c r="C141" s="64"/>
      <c r="D141" s="64"/>
      <c r="E141" s="64"/>
      <c r="F141" s="64">
        <f t="shared" si="2"/>
        <v>0</v>
      </c>
    </row>
    <row r="142" spans="1:6" x14ac:dyDescent="0.25">
      <c r="A142" s="196" t="s">
        <v>492</v>
      </c>
      <c r="B142" s="61" t="s">
        <v>152</v>
      </c>
      <c r="C142" s="64"/>
      <c r="D142" s="64"/>
      <c r="E142" s="64"/>
      <c r="F142" s="64">
        <f t="shared" si="2"/>
        <v>0</v>
      </c>
    </row>
    <row r="143" spans="1:6" x14ac:dyDescent="0.25">
      <c r="A143" s="154" t="s">
        <v>153</v>
      </c>
      <c r="B143" s="107" t="s">
        <v>154</v>
      </c>
      <c r="C143" s="109"/>
      <c r="D143" s="109"/>
      <c r="E143" s="109"/>
      <c r="F143" s="109">
        <f t="shared" si="2"/>
        <v>0</v>
      </c>
    </row>
    <row r="144" spans="1:6" x14ac:dyDescent="0.25">
      <c r="A144" s="196" t="s">
        <v>494</v>
      </c>
      <c r="B144" s="61" t="s">
        <v>155</v>
      </c>
      <c r="C144" s="64"/>
      <c r="D144" s="64"/>
      <c r="E144" s="64"/>
      <c r="F144" s="64">
        <f t="shared" si="2"/>
        <v>0</v>
      </c>
    </row>
    <row r="145" spans="1:6" x14ac:dyDescent="0.25">
      <c r="A145" s="196" t="s">
        <v>495</v>
      </c>
      <c r="B145" s="61" t="s">
        <v>156</v>
      </c>
      <c r="C145" s="64"/>
      <c r="D145" s="64"/>
      <c r="E145" s="64"/>
      <c r="F145" s="64">
        <f t="shared" si="2"/>
        <v>0</v>
      </c>
    </row>
    <row r="146" spans="1:6" x14ac:dyDescent="0.25">
      <c r="A146" s="196" t="s">
        <v>496</v>
      </c>
      <c r="B146" s="61" t="s">
        <v>157</v>
      </c>
      <c r="C146" s="64"/>
      <c r="D146" s="64"/>
      <c r="E146" s="64"/>
      <c r="F146" s="64">
        <f t="shared" si="2"/>
        <v>0</v>
      </c>
    </row>
    <row r="147" spans="1:6" x14ac:dyDescent="0.25">
      <c r="A147" s="196" t="s">
        <v>497</v>
      </c>
      <c r="B147" s="61" t="s">
        <v>158</v>
      </c>
      <c r="C147" s="64"/>
      <c r="D147" s="64"/>
      <c r="E147" s="64"/>
      <c r="F147" s="64">
        <f t="shared" si="2"/>
        <v>0</v>
      </c>
    </row>
    <row r="148" spans="1:6" x14ac:dyDescent="0.25">
      <c r="A148" s="154" t="s">
        <v>65</v>
      </c>
      <c r="B148" s="107" t="s">
        <v>159</v>
      </c>
      <c r="C148" s="109"/>
      <c r="D148" s="109"/>
      <c r="E148" s="109"/>
      <c r="F148" s="109">
        <f t="shared" si="2"/>
        <v>0</v>
      </c>
    </row>
    <row r="149" spans="1:6" x14ac:dyDescent="0.25">
      <c r="A149" s="196" t="s">
        <v>498</v>
      </c>
      <c r="B149" s="61" t="s">
        <v>410</v>
      </c>
      <c r="C149" s="64"/>
      <c r="D149" s="64"/>
      <c r="E149" s="64"/>
      <c r="F149" s="64">
        <f t="shared" si="2"/>
        <v>0</v>
      </c>
    </row>
    <row r="150" spans="1:6" x14ac:dyDescent="0.25">
      <c r="A150" s="196" t="s">
        <v>499</v>
      </c>
      <c r="B150" s="61" t="s">
        <v>411</v>
      </c>
      <c r="C150" s="64"/>
      <c r="D150" s="64"/>
      <c r="E150" s="64"/>
      <c r="F150" s="64">
        <f t="shared" si="2"/>
        <v>0</v>
      </c>
    </row>
    <row r="151" spans="1:6" x14ac:dyDescent="0.25">
      <c r="A151" s="196" t="s">
        <v>500</v>
      </c>
      <c r="B151" s="61" t="s">
        <v>412</v>
      </c>
      <c r="C151" s="64"/>
      <c r="D151" s="64"/>
      <c r="E151" s="64"/>
      <c r="F151" s="64">
        <f t="shared" si="2"/>
        <v>0</v>
      </c>
    </row>
    <row r="152" spans="1:6" x14ac:dyDescent="0.25">
      <c r="A152" s="196" t="s">
        <v>501</v>
      </c>
      <c r="B152" s="61" t="s">
        <v>413</v>
      </c>
      <c r="C152" s="64"/>
      <c r="D152" s="64"/>
      <c r="E152" s="64"/>
      <c r="F152" s="64">
        <f t="shared" si="2"/>
        <v>0</v>
      </c>
    </row>
    <row r="153" spans="1:6" x14ac:dyDescent="0.25">
      <c r="A153" s="154" t="s">
        <v>71</v>
      </c>
      <c r="B153" s="107" t="s">
        <v>164</v>
      </c>
      <c r="C153" s="109"/>
      <c r="D153" s="109"/>
      <c r="E153" s="109"/>
      <c r="F153" s="109">
        <f t="shared" si="2"/>
        <v>0</v>
      </c>
    </row>
    <row r="154" spans="1:6" x14ac:dyDescent="0.25">
      <c r="A154" s="154" t="s">
        <v>165</v>
      </c>
      <c r="B154" s="107" t="s">
        <v>166</v>
      </c>
      <c r="C154" s="62">
        <f>C133</f>
        <v>55363320</v>
      </c>
      <c r="D154" s="109"/>
      <c r="E154" s="109"/>
      <c r="F154" s="62">
        <f t="shared" si="2"/>
        <v>55363320</v>
      </c>
    </row>
    <row r="155" spans="1:6" x14ac:dyDescent="0.25">
      <c r="A155" s="211"/>
      <c r="B155" s="119"/>
      <c r="C155" s="119"/>
      <c r="D155" s="119"/>
      <c r="E155" s="119"/>
      <c r="F155" s="222">
        <f>F91-F154</f>
        <v>-2680495</v>
      </c>
    </row>
    <row r="156" spans="1:6" x14ac:dyDescent="0.25">
      <c r="A156" s="326" t="s">
        <v>417</v>
      </c>
      <c r="B156" s="326"/>
      <c r="C156" s="327" t="s">
        <v>421</v>
      </c>
      <c r="D156" s="327"/>
      <c r="E156" s="327"/>
      <c r="F156" s="327"/>
    </row>
    <row r="157" spans="1:6" x14ac:dyDescent="0.25">
      <c r="A157" s="326" t="s">
        <v>415</v>
      </c>
      <c r="B157" s="326"/>
      <c r="C157" s="327">
        <v>0</v>
      </c>
      <c r="D157" s="327"/>
      <c r="E157" s="327"/>
      <c r="F157" s="327"/>
    </row>
    <row r="158" spans="1:6" ht="15.75" x14ac:dyDescent="0.25">
      <c r="A158" s="203"/>
    </row>
  </sheetData>
  <mergeCells count="15">
    <mergeCell ref="A2:F2"/>
    <mergeCell ref="A6:A7"/>
    <mergeCell ref="B6:B7"/>
    <mergeCell ref="C6:F6"/>
    <mergeCell ref="B3:F3"/>
    <mergeCell ref="B4:F4"/>
    <mergeCell ref="A9:F9"/>
    <mergeCell ref="A157:B157"/>
    <mergeCell ref="C157:F157"/>
    <mergeCell ref="A96:A97"/>
    <mergeCell ref="B96:B97"/>
    <mergeCell ref="C96:F96"/>
    <mergeCell ref="A99:F99"/>
    <mergeCell ref="A156:B156"/>
    <mergeCell ref="C156:F156"/>
  </mergeCells>
  <pageMargins left="0.7" right="0.7" top="0.75" bottom="0.75" header="0.3" footer="0.3"/>
  <pageSetup paperSize="9" scale="72" orientation="portrait" r:id="rId1"/>
  <rowBreaks count="1" manualBreakCount="1">
    <brk id="93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62"/>
  <sheetViews>
    <sheetView zoomScaleNormal="100" workbookViewId="0">
      <selection activeCell="A4" sqref="A4"/>
    </sheetView>
  </sheetViews>
  <sheetFormatPr defaultRowHeight="15" x14ac:dyDescent="0.25"/>
  <cols>
    <col min="1" max="1" width="8.7109375" style="123" bestFit="1" customWidth="1"/>
    <col min="2" max="2" width="42.5703125" style="123" bestFit="1" customWidth="1"/>
    <col min="3" max="3" width="14.5703125" style="123" bestFit="1" customWidth="1"/>
    <col min="4" max="4" width="9.140625" style="123"/>
    <col min="5" max="5" width="8.7109375" style="123" bestFit="1" customWidth="1"/>
    <col min="6" max="6" width="10.85546875" style="123" bestFit="1" customWidth="1"/>
    <col min="7" max="7" width="9.85546875" style="123" bestFit="1" customWidth="1"/>
    <col min="8" max="16384" width="9.140625" style="123"/>
  </cols>
  <sheetData>
    <row r="1" spans="1:6" ht="26.25" customHeight="1" x14ac:dyDescent="0.25">
      <c r="A1" s="334" t="s">
        <v>622</v>
      </c>
      <c r="B1" s="334"/>
      <c r="C1" s="334"/>
      <c r="D1" s="334"/>
      <c r="E1" s="334"/>
      <c r="F1" s="334"/>
    </row>
    <row r="2" spans="1:6" x14ac:dyDescent="0.25">
      <c r="A2" s="124" t="s">
        <v>174</v>
      </c>
      <c r="B2" s="333" t="s">
        <v>422</v>
      </c>
      <c r="C2" s="333"/>
      <c r="D2" s="333"/>
      <c r="E2" s="333"/>
      <c r="F2" s="333"/>
    </row>
    <row r="3" spans="1:6" ht="21" x14ac:dyDescent="0.25">
      <c r="A3" s="124" t="s">
        <v>396</v>
      </c>
      <c r="B3" s="333" t="s">
        <v>397</v>
      </c>
      <c r="C3" s="333"/>
      <c r="D3" s="333"/>
      <c r="E3" s="333"/>
      <c r="F3" s="333"/>
    </row>
    <row r="4" spans="1:6" x14ac:dyDescent="0.25">
      <c r="A4" s="125"/>
      <c r="B4" s="144"/>
      <c r="C4" s="145"/>
      <c r="D4" s="145"/>
      <c r="E4" s="145"/>
      <c r="F4" s="146" t="s">
        <v>428</v>
      </c>
    </row>
    <row r="5" spans="1:6" ht="15" customHeight="1" x14ac:dyDescent="0.25">
      <c r="A5" s="330" t="s">
        <v>398</v>
      </c>
      <c r="B5" s="330" t="s">
        <v>399</v>
      </c>
      <c r="C5" s="333" t="s">
        <v>546</v>
      </c>
      <c r="D5" s="333"/>
      <c r="E5" s="333"/>
      <c r="F5" s="333"/>
    </row>
    <row r="6" spans="1:6" ht="21" x14ac:dyDescent="0.25">
      <c r="A6" s="330"/>
      <c r="B6" s="330"/>
      <c r="C6" s="124" t="s">
        <v>4</v>
      </c>
      <c r="D6" s="124" t="s">
        <v>5</v>
      </c>
      <c r="E6" s="124" t="s">
        <v>6</v>
      </c>
      <c r="F6" s="126" t="s">
        <v>7</v>
      </c>
    </row>
    <row r="7" spans="1:6" x14ac:dyDescent="0.25">
      <c r="A7" s="126">
        <v>1</v>
      </c>
      <c r="B7" s="126">
        <v>2</v>
      </c>
      <c r="C7" s="126">
        <v>3</v>
      </c>
      <c r="D7" s="126">
        <v>4</v>
      </c>
      <c r="E7" s="126">
        <v>5</v>
      </c>
      <c r="F7" s="126">
        <v>6</v>
      </c>
    </row>
    <row r="8" spans="1:6" x14ac:dyDescent="0.25">
      <c r="A8" s="330" t="s">
        <v>172</v>
      </c>
      <c r="B8" s="330"/>
      <c r="C8" s="330"/>
      <c r="D8" s="330"/>
      <c r="E8" s="330"/>
      <c r="F8" s="330"/>
    </row>
    <row r="9" spans="1:6" x14ac:dyDescent="0.25">
      <c r="A9" s="206" t="s">
        <v>8</v>
      </c>
      <c r="B9" s="127" t="s">
        <v>9</v>
      </c>
      <c r="C9" s="128"/>
      <c r="D9" s="128"/>
      <c r="E9" s="128"/>
      <c r="F9" s="128">
        <f>C9+D9+E9</f>
        <v>0</v>
      </c>
    </row>
    <row r="10" spans="1:6" x14ac:dyDescent="0.25">
      <c r="A10" s="207" t="s">
        <v>455</v>
      </c>
      <c r="B10" s="129" t="s">
        <v>10</v>
      </c>
      <c r="C10" s="78"/>
      <c r="D10" s="78"/>
      <c r="E10" s="78"/>
      <c r="F10" s="78">
        <f t="shared" ref="F10:F73" si="0">C10+D10+E10</f>
        <v>0</v>
      </c>
    </row>
    <row r="11" spans="1:6" x14ac:dyDescent="0.25">
      <c r="A11" s="207" t="s">
        <v>516</v>
      </c>
      <c r="B11" s="129" t="s">
        <v>11</v>
      </c>
      <c r="C11" s="78"/>
      <c r="D11" s="78"/>
      <c r="E11" s="78"/>
      <c r="F11" s="78">
        <f t="shared" si="0"/>
        <v>0</v>
      </c>
    </row>
    <row r="12" spans="1:6" ht="22.5" x14ac:dyDescent="0.25">
      <c r="A12" s="207" t="s">
        <v>456</v>
      </c>
      <c r="B12" s="129" t="s">
        <v>12</v>
      </c>
      <c r="C12" s="78"/>
      <c r="D12" s="78"/>
      <c r="E12" s="78"/>
      <c r="F12" s="78">
        <f t="shared" si="0"/>
        <v>0</v>
      </c>
    </row>
    <row r="13" spans="1:6" x14ac:dyDescent="0.25">
      <c r="A13" s="207" t="s">
        <v>457</v>
      </c>
      <c r="B13" s="129" t="s">
        <v>13</v>
      </c>
      <c r="C13" s="78"/>
      <c r="D13" s="78"/>
      <c r="E13" s="78"/>
      <c r="F13" s="78">
        <f t="shared" si="0"/>
        <v>0</v>
      </c>
    </row>
    <row r="14" spans="1:6" x14ac:dyDescent="0.25">
      <c r="A14" s="207" t="s">
        <v>458</v>
      </c>
      <c r="B14" s="129" t="s">
        <v>14</v>
      </c>
      <c r="C14" s="78"/>
      <c r="D14" s="78"/>
      <c r="E14" s="78"/>
      <c r="F14" s="78">
        <f t="shared" si="0"/>
        <v>0</v>
      </c>
    </row>
    <row r="15" spans="1:6" x14ac:dyDescent="0.25">
      <c r="A15" s="207" t="s">
        <v>459</v>
      </c>
      <c r="B15" s="129" t="s">
        <v>15</v>
      </c>
      <c r="C15" s="78"/>
      <c r="D15" s="78"/>
      <c r="E15" s="78"/>
      <c r="F15" s="78">
        <f t="shared" si="0"/>
        <v>0</v>
      </c>
    </row>
    <row r="16" spans="1:6" x14ac:dyDescent="0.25">
      <c r="A16" s="207"/>
      <c r="B16" s="129"/>
      <c r="C16" s="78"/>
      <c r="D16" s="78"/>
      <c r="E16" s="78"/>
      <c r="F16" s="78">
        <f t="shared" si="0"/>
        <v>0</v>
      </c>
    </row>
    <row r="17" spans="1:6" ht="21" x14ac:dyDescent="0.25">
      <c r="A17" s="206" t="s">
        <v>16</v>
      </c>
      <c r="B17" s="127" t="s">
        <v>17</v>
      </c>
      <c r="C17" s="130"/>
      <c r="D17" s="128"/>
      <c r="E17" s="128"/>
      <c r="F17" s="130">
        <f t="shared" si="0"/>
        <v>0</v>
      </c>
    </row>
    <row r="18" spans="1:6" x14ac:dyDescent="0.25">
      <c r="A18" s="207" t="s">
        <v>461</v>
      </c>
      <c r="B18" s="129" t="s">
        <v>18</v>
      </c>
      <c r="C18" s="78"/>
      <c r="D18" s="78"/>
      <c r="E18" s="78"/>
      <c r="F18" s="78">
        <f t="shared" si="0"/>
        <v>0</v>
      </c>
    </row>
    <row r="19" spans="1:6" x14ac:dyDescent="0.25">
      <c r="A19" s="207" t="s">
        <v>462</v>
      </c>
      <c r="B19" s="129" t="s">
        <v>19</v>
      </c>
      <c r="C19" s="78"/>
      <c r="D19" s="78"/>
      <c r="E19" s="78"/>
      <c r="F19" s="78">
        <f t="shared" si="0"/>
        <v>0</v>
      </c>
    </row>
    <row r="20" spans="1:6" ht="22.5" x14ac:dyDescent="0.25">
      <c r="A20" s="207" t="s">
        <v>463</v>
      </c>
      <c r="B20" s="129" t="s">
        <v>400</v>
      </c>
      <c r="C20" s="78"/>
      <c r="D20" s="78"/>
      <c r="E20" s="78"/>
      <c r="F20" s="78">
        <f t="shared" si="0"/>
        <v>0</v>
      </c>
    </row>
    <row r="21" spans="1:6" ht="22.5" x14ac:dyDescent="0.25">
      <c r="A21" s="207" t="s">
        <v>464</v>
      </c>
      <c r="B21" s="129" t="s">
        <v>401</v>
      </c>
      <c r="C21" s="78"/>
      <c r="D21" s="78"/>
      <c r="E21" s="78"/>
      <c r="F21" s="78">
        <f t="shared" si="0"/>
        <v>0</v>
      </c>
    </row>
    <row r="22" spans="1:6" x14ac:dyDescent="0.25">
      <c r="A22" s="207" t="s">
        <v>465</v>
      </c>
      <c r="B22" s="129" t="s">
        <v>22</v>
      </c>
      <c r="C22" s="131"/>
      <c r="D22" s="78"/>
      <c r="E22" s="78"/>
      <c r="F22" s="131">
        <f t="shared" si="0"/>
        <v>0</v>
      </c>
    </row>
    <row r="23" spans="1:6" x14ac:dyDescent="0.25">
      <c r="A23" s="207" t="s">
        <v>466</v>
      </c>
      <c r="B23" s="129" t="s">
        <v>23</v>
      </c>
      <c r="C23" s="78"/>
      <c r="D23" s="78"/>
      <c r="E23" s="78"/>
      <c r="F23" s="78">
        <f t="shared" si="0"/>
        <v>0</v>
      </c>
    </row>
    <row r="24" spans="1:6" ht="21" x14ac:dyDescent="0.25">
      <c r="A24" s="206" t="s">
        <v>24</v>
      </c>
      <c r="B24" s="127" t="s">
        <v>25</v>
      </c>
      <c r="C24" s="128"/>
      <c r="D24" s="128"/>
      <c r="E24" s="128"/>
      <c r="F24" s="128">
        <f t="shared" si="0"/>
        <v>0</v>
      </c>
    </row>
    <row r="25" spans="1:6" x14ac:dyDescent="0.25">
      <c r="A25" s="207" t="s">
        <v>467</v>
      </c>
      <c r="B25" s="129" t="s">
        <v>26</v>
      </c>
      <c r="C25" s="78"/>
      <c r="D25" s="78"/>
      <c r="E25" s="78"/>
      <c r="F25" s="78">
        <f t="shared" si="0"/>
        <v>0</v>
      </c>
    </row>
    <row r="26" spans="1:6" ht="22.5" x14ac:dyDescent="0.25">
      <c r="A26" s="207" t="s">
        <v>468</v>
      </c>
      <c r="B26" s="129" t="s">
        <v>27</v>
      </c>
      <c r="C26" s="78"/>
      <c r="D26" s="78"/>
      <c r="E26" s="78"/>
      <c r="F26" s="78">
        <f t="shared" si="0"/>
        <v>0</v>
      </c>
    </row>
    <row r="27" spans="1:6" ht="22.5" x14ac:dyDescent="0.25">
      <c r="A27" s="207" t="s">
        <v>469</v>
      </c>
      <c r="B27" s="129" t="s">
        <v>402</v>
      </c>
      <c r="C27" s="78"/>
      <c r="D27" s="78"/>
      <c r="E27" s="78"/>
      <c r="F27" s="78">
        <f t="shared" si="0"/>
        <v>0</v>
      </c>
    </row>
    <row r="28" spans="1:6" ht="22.5" x14ac:dyDescent="0.25">
      <c r="A28" s="207" t="s">
        <v>470</v>
      </c>
      <c r="B28" s="129" t="s">
        <v>403</v>
      </c>
      <c r="C28" s="78"/>
      <c r="D28" s="78"/>
      <c r="E28" s="78"/>
      <c r="F28" s="78">
        <f t="shared" si="0"/>
        <v>0</v>
      </c>
    </row>
    <row r="29" spans="1:6" x14ac:dyDescent="0.25">
      <c r="A29" s="207" t="s">
        <v>471</v>
      </c>
      <c r="B29" s="129" t="s">
        <v>30</v>
      </c>
      <c r="C29" s="78"/>
      <c r="D29" s="78"/>
      <c r="E29" s="78"/>
      <c r="F29" s="78">
        <f t="shared" si="0"/>
        <v>0</v>
      </c>
    </row>
    <row r="30" spans="1:6" x14ac:dyDescent="0.25">
      <c r="A30" s="207" t="s">
        <v>472</v>
      </c>
      <c r="B30" s="129" t="s">
        <v>31</v>
      </c>
      <c r="C30" s="78"/>
      <c r="D30" s="78"/>
      <c r="E30" s="78"/>
      <c r="F30" s="78">
        <f t="shared" si="0"/>
        <v>0</v>
      </c>
    </row>
    <row r="31" spans="1:6" x14ac:dyDescent="0.25">
      <c r="A31" s="206" t="s">
        <v>32</v>
      </c>
      <c r="B31" s="127" t="s">
        <v>33</v>
      </c>
      <c r="C31" s="128"/>
      <c r="D31" s="128"/>
      <c r="E31" s="128"/>
      <c r="F31" s="128">
        <f t="shared" si="0"/>
        <v>0</v>
      </c>
    </row>
    <row r="32" spans="1:6" x14ac:dyDescent="0.25">
      <c r="A32" s="207" t="s">
        <v>473</v>
      </c>
      <c r="B32" s="129" t="s">
        <v>34</v>
      </c>
      <c r="C32" s="78"/>
      <c r="D32" s="78"/>
      <c r="E32" s="78"/>
      <c r="F32" s="78">
        <f t="shared" si="0"/>
        <v>0</v>
      </c>
    </row>
    <row r="33" spans="1:7" x14ac:dyDescent="0.25">
      <c r="A33" s="207" t="s">
        <v>474</v>
      </c>
      <c r="B33" s="129" t="s">
        <v>35</v>
      </c>
      <c r="C33" s="78"/>
      <c r="D33" s="78"/>
      <c r="E33" s="78"/>
      <c r="F33" s="78">
        <f t="shared" si="0"/>
        <v>0</v>
      </c>
    </row>
    <row r="34" spans="1:7" x14ac:dyDescent="0.25">
      <c r="A34" s="207" t="s">
        <v>475</v>
      </c>
      <c r="B34" s="129" t="s">
        <v>36</v>
      </c>
      <c r="C34" s="78"/>
      <c r="D34" s="78"/>
      <c r="E34" s="78"/>
      <c r="F34" s="78">
        <f t="shared" si="0"/>
        <v>0</v>
      </c>
    </row>
    <row r="35" spans="1:7" x14ac:dyDescent="0.25">
      <c r="A35" s="207" t="s">
        <v>476</v>
      </c>
      <c r="B35" s="129" t="s">
        <v>37</v>
      </c>
      <c r="C35" s="78"/>
      <c r="D35" s="78"/>
      <c r="E35" s="78"/>
      <c r="F35" s="78">
        <f t="shared" si="0"/>
        <v>0</v>
      </c>
    </row>
    <row r="36" spans="1:7" x14ac:dyDescent="0.25">
      <c r="A36" s="207" t="s">
        <v>477</v>
      </c>
      <c r="B36" s="129" t="s">
        <v>38</v>
      </c>
      <c r="C36" s="78"/>
      <c r="D36" s="78"/>
      <c r="E36" s="78"/>
      <c r="F36" s="78">
        <f t="shared" si="0"/>
        <v>0</v>
      </c>
    </row>
    <row r="37" spans="1:7" x14ac:dyDescent="0.25">
      <c r="A37" s="207" t="s">
        <v>478</v>
      </c>
      <c r="B37" s="129" t="s">
        <v>39</v>
      </c>
      <c r="C37" s="78"/>
      <c r="D37" s="78"/>
      <c r="E37" s="78"/>
      <c r="F37" s="78">
        <f t="shared" si="0"/>
        <v>0</v>
      </c>
    </row>
    <row r="38" spans="1:7" x14ac:dyDescent="0.25">
      <c r="A38" s="206" t="s">
        <v>40</v>
      </c>
      <c r="B38" s="127" t="s">
        <v>41</v>
      </c>
      <c r="C38" s="130">
        <f>C39+C40+C41+C42+C43+C44+C45+C46+C47+C48</f>
        <v>7350000</v>
      </c>
      <c r="D38" s="128"/>
      <c r="E38" s="128"/>
      <c r="F38" s="130">
        <f t="shared" si="0"/>
        <v>7350000</v>
      </c>
      <c r="G38" s="132"/>
    </row>
    <row r="39" spans="1:7" x14ac:dyDescent="0.25">
      <c r="A39" s="207" t="s">
        <v>479</v>
      </c>
      <c r="B39" s="129" t="s">
        <v>42</v>
      </c>
      <c r="C39" s="78"/>
      <c r="D39" s="78"/>
      <c r="E39" s="78"/>
      <c r="F39" s="78">
        <f t="shared" si="0"/>
        <v>0</v>
      </c>
    </row>
    <row r="40" spans="1:7" x14ac:dyDescent="0.25">
      <c r="A40" s="207" t="s">
        <v>480</v>
      </c>
      <c r="B40" s="129" t="s">
        <v>43</v>
      </c>
      <c r="C40" s="131">
        <v>1000000</v>
      </c>
      <c r="D40" s="78"/>
      <c r="E40" s="78"/>
      <c r="F40" s="131">
        <f t="shared" si="0"/>
        <v>1000000</v>
      </c>
    </row>
    <row r="41" spans="1:7" x14ac:dyDescent="0.25">
      <c r="A41" s="207" t="s">
        <v>481</v>
      </c>
      <c r="B41" s="129" t="s">
        <v>44</v>
      </c>
      <c r="C41" s="78"/>
      <c r="D41" s="78"/>
      <c r="E41" s="78"/>
      <c r="F41" s="78">
        <f t="shared" si="0"/>
        <v>0</v>
      </c>
    </row>
    <row r="42" spans="1:7" x14ac:dyDescent="0.25">
      <c r="A42" s="207" t="s">
        <v>482</v>
      </c>
      <c r="B42" s="129" t="s">
        <v>45</v>
      </c>
      <c r="C42" s="78"/>
      <c r="D42" s="78"/>
      <c r="E42" s="78"/>
      <c r="F42" s="78">
        <f t="shared" si="0"/>
        <v>0</v>
      </c>
    </row>
    <row r="43" spans="1:7" x14ac:dyDescent="0.25">
      <c r="A43" s="207" t="s">
        <v>483</v>
      </c>
      <c r="B43" s="129" t="s">
        <v>46</v>
      </c>
      <c r="C43" s="131">
        <v>5000000</v>
      </c>
      <c r="D43" s="78"/>
      <c r="E43" s="78"/>
      <c r="F43" s="131">
        <f t="shared" si="0"/>
        <v>5000000</v>
      </c>
    </row>
    <row r="44" spans="1:7" x14ac:dyDescent="0.25">
      <c r="A44" s="207" t="s">
        <v>484</v>
      </c>
      <c r="B44" s="129" t="s">
        <v>47</v>
      </c>
      <c r="C44" s="131">
        <v>1350000</v>
      </c>
      <c r="D44" s="78"/>
      <c r="E44" s="78"/>
      <c r="F44" s="131">
        <f t="shared" si="0"/>
        <v>1350000</v>
      </c>
    </row>
    <row r="45" spans="1:7" x14ac:dyDescent="0.25">
      <c r="A45" s="207" t="s">
        <v>485</v>
      </c>
      <c r="B45" s="129" t="s">
        <v>48</v>
      </c>
      <c r="C45" s="78"/>
      <c r="D45" s="78"/>
      <c r="E45" s="78"/>
      <c r="F45" s="78">
        <f t="shared" si="0"/>
        <v>0</v>
      </c>
    </row>
    <row r="46" spans="1:7" x14ac:dyDescent="0.25">
      <c r="A46" s="207" t="s">
        <v>486</v>
      </c>
      <c r="B46" s="129" t="s">
        <v>49</v>
      </c>
      <c r="C46" s="78"/>
      <c r="D46" s="78"/>
      <c r="E46" s="78"/>
      <c r="F46" s="78">
        <f t="shared" si="0"/>
        <v>0</v>
      </c>
    </row>
    <row r="47" spans="1:7" x14ac:dyDescent="0.25">
      <c r="A47" s="207" t="s">
        <v>487</v>
      </c>
      <c r="B47" s="129" t="s">
        <v>50</v>
      </c>
      <c r="C47" s="78"/>
      <c r="D47" s="78"/>
      <c r="E47" s="78"/>
      <c r="F47" s="78">
        <f t="shared" si="0"/>
        <v>0</v>
      </c>
    </row>
    <row r="48" spans="1:7" x14ac:dyDescent="0.25">
      <c r="A48" s="207" t="s">
        <v>488</v>
      </c>
      <c r="B48" s="129" t="s">
        <v>51</v>
      </c>
      <c r="C48" s="131"/>
      <c r="D48" s="78"/>
      <c r="E48" s="78"/>
      <c r="F48" s="131">
        <f t="shared" si="0"/>
        <v>0</v>
      </c>
    </row>
    <row r="49" spans="1:6" x14ac:dyDescent="0.25">
      <c r="A49" s="206" t="s">
        <v>52</v>
      </c>
      <c r="B49" s="127" t="s">
        <v>53</v>
      </c>
      <c r="C49" s="128"/>
      <c r="D49" s="128"/>
      <c r="E49" s="128"/>
      <c r="F49" s="128">
        <f t="shared" si="0"/>
        <v>0</v>
      </c>
    </row>
    <row r="50" spans="1:6" x14ac:dyDescent="0.25">
      <c r="A50" s="207" t="s">
        <v>489</v>
      </c>
      <c r="B50" s="129" t="s">
        <v>54</v>
      </c>
      <c r="C50" s="78"/>
      <c r="D50" s="78"/>
      <c r="E50" s="78"/>
      <c r="F50" s="78">
        <f t="shared" si="0"/>
        <v>0</v>
      </c>
    </row>
    <row r="51" spans="1:6" x14ac:dyDescent="0.25">
      <c r="A51" s="207" t="s">
        <v>490</v>
      </c>
      <c r="B51" s="129" t="s">
        <v>55</v>
      </c>
      <c r="C51" s="78"/>
      <c r="D51" s="78"/>
      <c r="E51" s="78"/>
      <c r="F51" s="78">
        <f t="shared" si="0"/>
        <v>0</v>
      </c>
    </row>
    <row r="52" spans="1:6" x14ac:dyDescent="0.25">
      <c r="A52" s="207" t="s">
        <v>491</v>
      </c>
      <c r="B52" s="129" t="s">
        <v>56</v>
      </c>
      <c r="C52" s="78"/>
      <c r="D52" s="78"/>
      <c r="E52" s="78"/>
      <c r="F52" s="78">
        <f t="shared" si="0"/>
        <v>0</v>
      </c>
    </row>
    <row r="53" spans="1:6" x14ac:dyDescent="0.25">
      <c r="A53" s="207" t="s">
        <v>492</v>
      </c>
      <c r="B53" s="129" t="s">
        <v>57</v>
      </c>
      <c r="C53" s="78"/>
      <c r="D53" s="78"/>
      <c r="E53" s="78"/>
      <c r="F53" s="78">
        <f t="shared" si="0"/>
        <v>0</v>
      </c>
    </row>
    <row r="54" spans="1:6" x14ac:dyDescent="0.25">
      <c r="A54" s="207" t="s">
        <v>493</v>
      </c>
      <c r="B54" s="129" t="s">
        <v>58</v>
      </c>
      <c r="C54" s="78"/>
      <c r="D54" s="78"/>
      <c r="E54" s="78"/>
      <c r="F54" s="78">
        <f t="shared" si="0"/>
        <v>0</v>
      </c>
    </row>
    <row r="55" spans="1:6" x14ac:dyDescent="0.25">
      <c r="A55" s="206" t="s">
        <v>59</v>
      </c>
      <c r="B55" s="127" t="s">
        <v>60</v>
      </c>
      <c r="C55" s="128"/>
      <c r="D55" s="128"/>
      <c r="E55" s="128"/>
      <c r="F55" s="128">
        <f t="shared" si="0"/>
        <v>0</v>
      </c>
    </row>
    <row r="56" spans="1:6" ht="22.5" x14ac:dyDescent="0.25">
      <c r="A56" s="207" t="s">
        <v>494</v>
      </c>
      <c r="B56" s="129" t="s">
        <v>61</v>
      </c>
      <c r="C56" s="78"/>
      <c r="D56" s="78"/>
      <c r="E56" s="78"/>
      <c r="F56" s="78">
        <f t="shared" si="0"/>
        <v>0</v>
      </c>
    </row>
    <row r="57" spans="1:6" ht="22.5" x14ac:dyDescent="0.25">
      <c r="A57" s="207" t="s">
        <v>495</v>
      </c>
      <c r="B57" s="129" t="s">
        <v>62</v>
      </c>
      <c r="C57" s="78"/>
      <c r="D57" s="78"/>
      <c r="E57" s="78"/>
      <c r="F57" s="78">
        <f t="shared" si="0"/>
        <v>0</v>
      </c>
    </row>
    <row r="58" spans="1:6" x14ac:dyDescent="0.25">
      <c r="A58" s="207" t="s">
        <v>496</v>
      </c>
      <c r="B58" s="129" t="s">
        <v>63</v>
      </c>
      <c r="C58" s="78"/>
      <c r="D58" s="78"/>
      <c r="E58" s="78"/>
      <c r="F58" s="78">
        <f t="shared" si="0"/>
        <v>0</v>
      </c>
    </row>
    <row r="59" spans="1:6" x14ac:dyDescent="0.25">
      <c r="A59" s="207" t="s">
        <v>497</v>
      </c>
      <c r="B59" s="129" t="s">
        <v>64</v>
      </c>
      <c r="C59" s="78"/>
      <c r="D59" s="78"/>
      <c r="E59" s="78"/>
      <c r="F59" s="78">
        <f t="shared" si="0"/>
        <v>0</v>
      </c>
    </row>
    <row r="60" spans="1:6" x14ac:dyDescent="0.25">
      <c r="A60" s="206" t="s">
        <v>65</v>
      </c>
      <c r="B60" s="127" t="s">
        <v>66</v>
      </c>
      <c r="C60" s="128"/>
      <c r="D60" s="128"/>
      <c r="E60" s="128"/>
      <c r="F60" s="128">
        <f t="shared" si="0"/>
        <v>0</v>
      </c>
    </row>
    <row r="61" spans="1:6" ht="22.5" x14ac:dyDescent="0.25">
      <c r="A61" s="207" t="s">
        <v>498</v>
      </c>
      <c r="B61" s="129" t="s">
        <v>67</v>
      </c>
      <c r="C61" s="78"/>
      <c r="D61" s="78"/>
      <c r="E61" s="78"/>
      <c r="F61" s="78">
        <f t="shared" si="0"/>
        <v>0</v>
      </c>
    </row>
    <row r="62" spans="1:6" ht="22.5" x14ac:dyDescent="0.25">
      <c r="A62" s="207" t="s">
        <v>499</v>
      </c>
      <c r="B62" s="129" t="s">
        <v>68</v>
      </c>
      <c r="C62" s="78"/>
      <c r="D62" s="78"/>
      <c r="E62" s="78"/>
      <c r="F62" s="78">
        <f t="shared" si="0"/>
        <v>0</v>
      </c>
    </row>
    <row r="63" spans="1:6" x14ac:dyDescent="0.25">
      <c r="A63" s="207" t="s">
        <v>500</v>
      </c>
      <c r="B63" s="129" t="s">
        <v>69</v>
      </c>
      <c r="C63" s="78"/>
      <c r="D63" s="78"/>
      <c r="E63" s="78"/>
      <c r="F63" s="78">
        <f t="shared" si="0"/>
        <v>0</v>
      </c>
    </row>
    <row r="64" spans="1:6" x14ac:dyDescent="0.25">
      <c r="A64" s="207" t="s">
        <v>501</v>
      </c>
      <c r="B64" s="129" t="s">
        <v>70</v>
      </c>
      <c r="C64" s="78"/>
      <c r="D64" s="78"/>
      <c r="E64" s="78"/>
      <c r="F64" s="78">
        <f t="shared" si="0"/>
        <v>0</v>
      </c>
    </row>
    <row r="65" spans="1:6" x14ac:dyDescent="0.25">
      <c r="A65" s="206" t="s">
        <v>71</v>
      </c>
      <c r="B65" s="127" t="s">
        <v>72</v>
      </c>
      <c r="C65" s="130">
        <f>C38</f>
        <v>7350000</v>
      </c>
      <c r="D65" s="128"/>
      <c r="E65" s="128"/>
      <c r="F65" s="130">
        <f t="shared" si="0"/>
        <v>7350000</v>
      </c>
    </row>
    <row r="66" spans="1:6" ht="21" x14ac:dyDescent="0.25">
      <c r="A66" s="206" t="s">
        <v>404</v>
      </c>
      <c r="B66" s="127" t="s">
        <v>74</v>
      </c>
      <c r="C66" s="128"/>
      <c r="D66" s="128"/>
      <c r="E66" s="128"/>
      <c r="F66" s="128">
        <f t="shared" si="0"/>
        <v>0</v>
      </c>
    </row>
    <row r="67" spans="1:6" x14ac:dyDescent="0.25">
      <c r="A67" s="207" t="s">
        <v>542</v>
      </c>
      <c r="B67" s="129" t="s">
        <v>75</v>
      </c>
      <c r="C67" s="78"/>
      <c r="D67" s="78"/>
      <c r="E67" s="78"/>
      <c r="F67" s="78">
        <f t="shared" si="0"/>
        <v>0</v>
      </c>
    </row>
    <row r="68" spans="1:6" ht="22.5" x14ac:dyDescent="0.25">
      <c r="A68" s="207" t="s">
        <v>503</v>
      </c>
      <c r="B68" s="129" t="s">
        <v>76</v>
      </c>
      <c r="C68" s="78"/>
      <c r="D68" s="78"/>
      <c r="E68" s="78"/>
      <c r="F68" s="78">
        <f t="shared" si="0"/>
        <v>0</v>
      </c>
    </row>
    <row r="69" spans="1:6" x14ac:dyDescent="0.25">
      <c r="A69" s="207" t="s">
        <v>504</v>
      </c>
      <c r="B69" s="129" t="s">
        <v>405</v>
      </c>
      <c r="C69" s="78"/>
      <c r="D69" s="78"/>
      <c r="E69" s="78"/>
      <c r="F69" s="78">
        <f t="shared" si="0"/>
        <v>0</v>
      </c>
    </row>
    <row r="70" spans="1:6" x14ac:dyDescent="0.25">
      <c r="A70" s="206" t="s">
        <v>78</v>
      </c>
      <c r="B70" s="127" t="s">
        <v>79</v>
      </c>
      <c r="C70" s="128"/>
      <c r="D70" s="128"/>
      <c r="E70" s="128"/>
      <c r="F70" s="128">
        <f t="shared" si="0"/>
        <v>0</v>
      </c>
    </row>
    <row r="71" spans="1:6" x14ac:dyDescent="0.25">
      <c r="A71" s="207" t="s">
        <v>505</v>
      </c>
      <c r="B71" s="129" t="s">
        <v>80</v>
      </c>
      <c r="C71" s="78"/>
      <c r="D71" s="78"/>
      <c r="E71" s="78"/>
      <c r="F71" s="78">
        <f t="shared" si="0"/>
        <v>0</v>
      </c>
    </row>
    <row r="72" spans="1:6" x14ac:dyDescent="0.25">
      <c r="A72" s="207" t="s">
        <v>506</v>
      </c>
      <c r="B72" s="129" t="s">
        <v>81</v>
      </c>
      <c r="C72" s="78"/>
      <c r="D72" s="78"/>
      <c r="E72" s="78"/>
      <c r="F72" s="78">
        <f t="shared" si="0"/>
        <v>0</v>
      </c>
    </row>
    <row r="73" spans="1:6" x14ac:dyDescent="0.25">
      <c r="A73" s="207" t="s">
        <v>507</v>
      </c>
      <c r="B73" s="129" t="s">
        <v>82</v>
      </c>
      <c r="C73" s="78"/>
      <c r="D73" s="78"/>
      <c r="E73" s="78"/>
      <c r="F73" s="78">
        <f t="shared" si="0"/>
        <v>0</v>
      </c>
    </row>
    <row r="74" spans="1:6" x14ac:dyDescent="0.25">
      <c r="A74" s="207" t="s">
        <v>508</v>
      </c>
      <c r="B74" s="129" t="s">
        <v>83</v>
      </c>
      <c r="C74" s="78"/>
      <c r="D74" s="78"/>
      <c r="E74" s="78"/>
      <c r="F74" s="78">
        <f t="shared" ref="F74:F90" si="1">C74+D74+E74</f>
        <v>0</v>
      </c>
    </row>
    <row r="75" spans="1:6" x14ac:dyDescent="0.25">
      <c r="A75" s="206" t="s">
        <v>84</v>
      </c>
      <c r="B75" s="127" t="s">
        <v>85</v>
      </c>
      <c r="C75" s="130"/>
      <c r="D75" s="128"/>
      <c r="E75" s="128"/>
      <c r="F75" s="130">
        <f t="shared" si="1"/>
        <v>0</v>
      </c>
    </row>
    <row r="76" spans="1:6" x14ac:dyDescent="0.25">
      <c r="A76" s="207" t="s">
        <v>509</v>
      </c>
      <c r="B76" s="129" t="s">
        <v>86</v>
      </c>
      <c r="C76" s="131">
        <v>4910535</v>
      </c>
      <c r="D76" s="78"/>
      <c r="E76" s="78"/>
      <c r="F76" s="131">
        <f t="shared" si="1"/>
        <v>4910535</v>
      </c>
    </row>
    <row r="77" spans="1:6" x14ac:dyDescent="0.25">
      <c r="A77" s="207" t="s">
        <v>510</v>
      </c>
      <c r="B77" s="129" t="s">
        <v>87</v>
      </c>
      <c r="C77" s="78"/>
      <c r="D77" s="78"/>
      <c r="E77" s="78"/>
      <c r="F77" s="78">
        <f t="shared" si="1"/>
        <v>0</v>
      </c>
    </row>
    <row r="78" spans="1:6" x14ac:dyDescent="0.25">
      <c r="A78" s="206" t="s">
        <v>88</v>
      </c>
      <c r="B78" s="127" t="s">
        <v>89</v>
      </c>
      <c r="C78" s="130">
        <f>C82</f>
        <v>297817660</v>
      </c>
      <c r="D78" s="128"/>
      <c r="E78" s="128"/>
      <c r="F78" s="130">
        <f t="shared" si="1"/>
        <v>297817660</v>
      </c>
    </row>
    <row r="79" spans="1:6" x14ac:dyDescent="0.25">
      <c r="A79" s="207" t="s">
        <v>511</v>
      </c>
      <c r="B79" s="129" t="s">
        <v>90</v>
      </c>
      <c r="C79" s="78"/>
      <c r="D79" s="78"/>
      <c r="E79" s="78"/>
      <c r="F79" s="78">
        <f t="shared" si="1"/>
        <v>0</v>
      </c>
    </row>
    <row r="80" spans="1:6" x14ac:dyDescent="0.25">
      <c r="A80" s="207" t="s">
        <v>512</v>
      </c>
      <c r="B80" s="129" t="s">
        <v>91</v>
      </c>
      <c r="C80" s="78"/>
      <c r="D80" s="78"/>
      <c r="E80" s="78"/>
      <c r="F80" s="78">
        <f t="shared" si="1"/>
        <v>0</v>
      </c>
    </row>
    <row r="81" spans="1:7" x14ac:dyDescent="0.25">
      <c r="A81" s="207" t="s">
        <v>513</v>
      </c>
      <c r="B81" s="129" t="s">
        <v>92</v>
      </c>
      <c r="C81" s="78"/>
      <c r="D81" s="78"/>
      <c r="E81" s="78"/>
      <c r="F81" s="78">
        <f t="shared" si="1"/>
        <v>0</v>
      </c>
    </row>
    <row r="82" spans="1:7" x14ac:dyDescent="0.25">
      <c r="A82" s="207" t="s">
        <v>514</v>
      </c>
      <c r="B82" s="129" t="s">
        <v>427</v>
      </c>
      <c r="C82" s="131">
        <v>297817660</v>
      </c>
      <c r="D82" s="78"/>
      <c r="E82" s="78"/>
      <c r="F82" s="131">
        <f t="shared" si="1"/>
        <v>297817660</v>
      </c>
      <c r="G82" s="123" t="s">
        <v>428</v>
      </c>
    </row>
    <row r="83" spans="1:7" x14ac:dyDescent="0.25">
      <c r="A83" s="206" t="s">
        <v>93</v>
      </c>
      <c r="B83" s="127" t="s">
        <v>94</v>
      </c>
      <c r="C83" s="128"/>
      <c r="D83" s="128"/>
      <c r="E83" s="128"/>
      <c r="F83" s="128">
        <f t="shared" si="1"/>
        <v>0</v>
      </c>
    </row>
    <row r="84" spans="1:7" x14ac:dyDescent="0.25">
      <c r="A84" s="207" t="s">
        <v>95</v>
      </c>
      <c r="B84" s="129" t="s">
        <v>96</v>
      </c>
      <c r="C84" s="78"/>
      <c r="D84" s="78"/>
      <c r="E84" s="78"/>
      <c r="F84" s="78">
        <f t="shared" si="1"/>
        <v>0</v>
      </c>
    </row>
    <row r="85" spans="1:7" x14ac:dyDescent="0.25">
      <c r="A85" s="207" t="s">
        <v>97</v>
      </c>
      <c r="B85" s="129" t="s">
        <v>98</v>
      </c>
      <c r="C85" s="78"/>
      <c r="D85" s="78"/>
      <c r="E85" s="78"/>
      <c r="F85" s="78">
        <f t="shared" si="1"/>
        <v>0</v>
      </c>
    </row>
    <row r="86" spans="1:7" x14ac:dyDescent="0.25">
      <c r="A86" s="207" t="s">
        <v>99</v>
      </c>
      <c r="B86" s="129" t="s">
        <v>100</v>
      </c>
      <c r="C86" s="78"/>
      <c r="D86" s="78"/>
      <c r="E86" s="78"/>
      <c r="F86" s="78">
        <f t="shared" si="1"/>
        <v>0</v>
      </c>
    </row>
    <row r="87" spans="1:7" x14ac:dyDescent="0.25">
      <c r="A87" s="207" t="s">
        <v>101</v>
      </c>
      <c r="B87" s="129" t="s">
        <v>102</v>
      </c>
      <c r="C87" s="78"/>
      <c r="D87" s="78"/>
      <c r="E87" s="78"/>
      <c r="F87" s="78">
        <f t="shared" si="1"/>
        <v>0</v>
      </c>
    </row>
    <row r="88" spans="1:7" ht="21" x14ac:dyDescent="0.25">
      <c r="A88" s="206" t="s">
        <v>103</v>
      </c>
      <c r="B88" s="127" t="s">
        <v>104</v>
      </c>
      <c r="C88" s="128"/>
      <c r="D88" s="128"/>
      <c r="E88" s="128"/>
      <c r="F88" s="128">
        <f t="shared" si="1"/>
        <v>0</v>
      </c>
    </row>
    <row r="89" spans="1:7" ht="21" x14ac:dyDescent="0.25">
      <c r="A89" s="206" t="s">
        <v>105</v>
      </c>
      <c r="B89" s="127" t="s">
        <v>106</v>
      </c>
      <c r="C89" s="130">
        <f>C78</f>
        <v>297817660</v>
      </c>
      <c r="D89" s="128"/>
      <c r="E89" s="128"/>
      <c r="F89" s="130">
        <f t="shared" si="1"/>
        <v>297817660</v>
      </c>
    </row>
    <row r="90" spans="1:7" x14ac:dyDescent="0.25">
      <c r="A90" s="206" t="s">
        <v>107</v>
      </c>
      <c r="B90" s="127" t="s">
        <v>406</v>
      </c>
      <c r="C90" s="130">
        <f>C65+C89</f>
        <v>305167660</v>
      </c>
      <c r="D90" s="128"/>
      <c r="E90" s="128"/>
      <c r="F90" s="130">
        <f t="shared" si="1"/>
        <v>305167660</v>
      </c>
    </row>
    <row r="91" spans="1:7" x14ac:dyDescent="0.25">
      <c r="A91" s="133"/>
      <c r="B91" s="133"/>
      <c r="C91" s="133"/>
      <c r="D91" s="133"/>
      <c r="E91" s="133"/>
      <c r="F91" s="133"/>
    </row>
    <row r="92" spans="1:7" x14ac:dyDescent="0.25">
      <c r="A92" s="134"/>
      <c r="B92" s="134"/>
      <c r="C92" s="133"/>
      <c r="D92" s="133"/>
      <c r="E92" s="133"/>
      <c r="F92" s="133"/>
    </row>
    <row r="93" spans="1:7" x14ac:dyDescent="0.25">
      <c r="A93" s="135"/>
      <c r="B93" s="135"/>
      <c r="C93" s="136"/>
      <c r="D93" s="136"/>
      <c r="E93" s="136"/>
    </row>
    <row r="94" spans="1:7" ht="15" customHeight="1" x14ac:dyDescent="0.25">
      <c r="A94" s="330" t="s">
        <v>398</v>
      </c>
      <c r="B94" s="330" t="s">
        <v>399</v>
      </c>
      <c r="C94" s="333" t="s">
        <v>546</v>
      </c>
      <c r="D94" s="333"/>
      <c r="E94" s="333"/>
      <c r="F94" s="333"/>
    </row>
    <row r="95" spans="1:7" ht="44.25" customHeight="1" x14ac:dyDescent="0.25">
      <c r="A95" s="330"/>
      <c r="B95" s="330"/>
      <c r="C95" s="124" t="s">
        <v>4</v>
      </c>
      <c r="D95" s="124" t="s">
        <v>5</v>
      </c>
      <c r="E95" s="124" t="s">
        <v>6</v>
      </c>
      <c r="F95" s="126" t="s">
        <v>7</v>
      </c>
    </row>
    <row r="96" spans="1:7" x14ac:dyDescent="0.25">
      <c r="A96" s="126">
        <v>1</v>
      </c>
      <c r="B96" s="126">
        <v>2</v>
      </c>
      <c r="C96" s="126">
        <v>3</v>
      </c>
      <c r="D96" s="126">
        <v>4</v>
      </c>
      <c r="E96" s="126">
        <v>5</v>
      </c>
      <c r="F96" s="126">
        <v>6</v>
      </c>
    </row>
    <row r="97" spans="1:6" x14ac:dyDescent="0.25">
      <c r="A97" s="330" t="s">
        <v>173</v>
      </c>
      <c r="B97" s="330"/>
      <c r="C97" s="330"/>
      <c r="D97" s="330"/>
      <c r="E97" s="330"/>
      <c r="F97" s="330"/>
    </row>
    <row r="98" spans="1:6" x14ac:dyDescent="0.25">
      <c r="A98" s="206" t="s">
        <v>8</v>
      </c>
      <c r="B98" s="127" t="s">
        <v>533</v>
      </c>
      <c r="C98" s="130">
        <f>C99+C100+C101+C102+C103</f>
        <v>307413479</v>
      </c>
      <c r="D98" s="128"/>
      <c r="E98" s="128"/>
      <c r="F98" s="130">
        <f t="shared" ref="F98:F152" si="2">C98+D98+E98</f>
        <v>307413479</v>
      </c>
    </row>
    <row r="99" spans="1:6" x14ac:dyDescent="0.25">
      <c r="A99" s="196" t="s">
        <v>455</v>
      </c>
      <c r="B99" s="129" t="s">
        <v>112</v>
      </c>
      <c r="C99" s="131">
        <v>206441417</v>
      </c>
      <c r="D99" s="78"/>
      <c r="E99" s="78"/>
      <c r="F99" s="131">
        <f t="shared" si="2"/>
        <v>206441417</v>
      </c>
    </row>
    <row r="100" spans="1:6" x14ac:dyDescent="0.25">
      <c r="A100" s="196" t="s">
        <v>516</v>
      </c>
      <c r="B100" s="129" t="s">
        <v>113</v>
      </c>
      <c r="C100" s="131">
        <v>41721783</v>
      </c>
      <c r="D100" s="78"/>
      <c r="E100" s="78"/>
      <c r="F100" s="131">
        <f t="shared" si="2"/>
        <v>41721783</v>
      </c>
    </row>
    <row r="101" spans="1:6" x14ac:dyDescent="0.25">
      <c r="A101" s="196" t="s">
        <v>456</v>
      </c>
      <c r="B101" s="129" t="s">
        <v>114</v>
      </c>
      <c r="C101" s="131">
        <v>59250279</v>
      </c>
      <c r="D101" s="78"/>
      <c r="E101" s="78"/>
      <c r="F101" s="131">
        <f t="shared" si="2"/>
        <v>59250279</v>
      </c>
    </row>
    <row r="102" spans="1:6" x14ac:dyDescent="0.25">
      <c r="A102" s="196" t="s">
        <v>457</v>
      </c>
      <c r="B102" s="129" t="s">
        <v>115</v>
      </c>
      <c r="C102" s="131"/>
      <c r="D102" s="78"/>
      <c r="E102" s="78"/>
      <c r="F102" s="131">
        <f t="shared" si="2"/>
        <v>0</v>
      </c>
    </row>
    <row r="103" spans="1:6" x14ac:dyDescent="0.25">
      <c r="A103" s="196" t="s">
        <v>458</v>
      </c>
      <c r="B103" s="129" t="s">
        <v>116</v>
      </c>
      <c r="C103" s="78"/>
      <c r="D103" s="78"/>
      <c r="E103" s="78"/>
      <c r="F103" s="78">
        <f t="shared" si="2"/>
        <v>0</v>
      </c>
    </row>
    <row r="104" spans="1:6" x14ac:dyDescent="0.25">
      <c r="A104" s="196" t="s">
        <v>459</v>
      </c>
      <c r="B104" s="129" t="s">
        <v>117</v>
      </c>
      <c r="C104" s="78"/>
      <c r="D104" s="78"/>
      <c r="E104" s="78"/>
      <c r="F104" s="78">
        <f t="shared" si="2"/>
        <v>0</v>
      </c>
    </row>
    <row r="105" spans="1:6" x14ac:dyDescent="0.25">
      <c r="A105" s="196" t="s">
        <v>460</v>
      </c>
      <c r="B105" s="137" t="s">
        <v>118</v>
      </c>
      <c r="C105" s="78"/>
      <c r="D105" s="78"/>
      <c r="E105" s="78"/>
      <c r="F105" s="78">
        <f t="shared" si="2"/>
        <v>0</v>
      </c>
    </row>
    <row r="106" spans="1:6" ht="22.5" x14ac:dyDescent="0.25">
      <c r="A106" s="196" t="s">
        <v>517</v>
      </c>
      <c r="B106" s="129" t="s">
        <v>119</v>
      </c>
      <c r="C106" s="78"/>
      <c r="D106" s="78"/>
      <c r="E106" s="78"/>
      <c r="F106" s="78">
        <f t="shared" si="2"/>
        <v>0</v>
      </c>
    </row>
    <row r="107" spans="1:6" ht="22.5" x14ac:dyDescent="0.25">
      <c r="A107" s="196" t="s">
        <v>518</v>
      </c>
      <c r="B107" s="129" t="s">
        <v>120</v>
      </c>
      <c r="C107" s="78"/>
      <c r="D107" s="78"/>
      <c r="E107" s="78"/>
      <c r="F107" s="78">
        <f t="shared" si="2"/>
        <v>0</v>
      </c>
    </row>
    <row r="108" spans="1:6" x14ac:dyDescent="0.25">
      <c r="A108" s="196" t="s">
        <v>519</v>
      </c>
      <c r="B108" s="137" t="s">
        <v>121</v>
      </c>
      <c r="C108" s="78"/>
      <c r="D108" s="78"/>
      <c r="E108" s="78"/>
      <c r="F108" s="78">
        <f t="shared" si="2"/>
        <v>0</v>
      </c>
    </row>
    <row r="109" spans="1:6" x14ac:dyDescent="0.25">
      <c r="A109" s="196" t="s">
        <v>520</v>
      </c>
      <c r="B109" s="137" t="s">
        <v>122</v>
      </c>
      <c r="C109" s="78"/>
      <c r="D109" s="78"/>
      <c r="E109" s="78"/>
      <c r="F109" s="78">
        <f t="shared" si="2"/>
        <v>0</v>
      </c>
    </row>
    <row r="110" spans="1:6" ht="22.5" x14ac:dyDescent="0.25">
      <c r="A110" s="196" t="s">
        <v>521</v>
      </c>
      <c r="B110" s="129" t="s">
        <v>123</v>
      </c>
      <c r="C110" s="78"/>
      <c r="D110" s="78"/>
      <c r="E110" s="78"/>
      <c r="F110" s="78">
        <f t="shared" si="2"/>
        <v>0</v>
      </c>
    </row>
    <row r="111" spans="1:6" x14ac:dyDescent="0.25">
      <c r="A111" s="196" t="s">
        <v>522</v>
      </c>
      <c r="B111" s="129" t="s">
        <v>124</v>
      </c>
      <c r="C111" s="78"/>
      <c r="D111" s="78"/>
      <c r="E111" s="78"/>
      <c r="F111" s="78">
        <f t="shared" si="2"/>
        <v>0</v>
      </c>
    </row>
    <row r="112" spans="1:6" x14ac:dyDescent="0.25">
      <c r="A112" s="196" t="s">
        <v>523</v>
      </c>
      <c r="B112" s="129" t="s">
        <v>125</v>
      </c>
      <c r="C112" s="78"/>
      <c r="D112" s="78"/>
      <c r="E112" s="78"/>
      <c r="F112" s="78">
        <f t="shared" si="2"/>
        <v>0</v>
      </c>
    </row>
    <row r="113" spans="1:6" ht="22.5" x14ac:dyDescent="0.25">
      <c r="A113" s="196" t="s">
        <v>524</v>
      </c>
      <c r="B113" s="129" t="s">
        <v>126</v>
      </c>
      <c r="C113" s="78"/>
      <c r="D113" s="78"/>
      <c r="E113" s="78"/>
      <c r="F113" s="78">
        <f t="shared" si="2"/>
        <v>0</v>
      </c>
    </row>
    <row r="114" spans="1:6" x14ac:dyDescent="0.25">
      <c r="A114" s="206" t="s">
        <v>16</v>
      </c>
      <c r="B114" s="127" t="s">
        <v>534</v>
      </c>
      <c r="C114" s="130">
        <f>C115+C117</f>
        <v>2664716</v>
      </c>
      <c r="D114" s="128"/>
      <c r="E114" s="128"/>
      <c r="F114" s="130">
        <f t="shared" si="2"/>
        <v>2664716</v>
      </c>
    </row>
    <row r="115" spans="1:6" x14ac:dyDescent="0.25">
      <c r="A115" s="196" t="s">
        <v>461</v>
      </c>
      <c r="B115" s="129" t="s">
        <v>128</v>
      </c>
      <c r="C115" s="131">
        <v>759716</v>
      </c>
      <c r="D115" s="78"/>
      <c r="E115" s="78"/>
      <c r="F115" s="131">
        <f t="shared" si="2"/>
        <v>759716</v>
      </c>
    </row>
    <row r="116" spans="1:6" x14ac:dyDescent="0.25">
      <c r="A116" s="196" t="s">
        <v>462</v>
      </c>
      <c r="B116" s="129" t="s">
        <v>129</v>
      </c>
      <c r="C116" s="78"/>
      <c r="D116" s="78"/>
      <c r="E116" s="78"/>
      <c r="F116" s="78">
        <f t="shared" si="2"/>
        <v>0</v>
      </c>
    </row>
    <row r="117" spans="1:6" x14ac:dyDescent="0.25">
      <c r="A117" s="196" t="s">
        <v>463</v>
      </c>
      <c r="B117" s="129" t="s">
        <v>130</v>
      </c>
      <c r="C117" s="131">
        <v>1905000</v>
      </c>
      <c r="D117" s="78"/>
      <c r="E117" s="78"/>
      <c r="F117" s="131">
        <f t="shared" si="2"/>
        <v>1905000</v>
      </c>
    </row>
    <row r="118" spans="1:6" x14ac:dyDescent="0.25">
      <c r="A118" s="196" t="s">
        <v>464</v>
      </c>
      <c r="B118" s="129" t="s">
        <v>131</v>
      </c>
      <c r="C118" s="78"/>
      <c r="D118" s="78"/>
      <c r="E118" s="78"/>
      <c r="F118" s="78">
        <f t="shared" si="2"/>
        <v>0</v>
      </c>
    </row>
    <row r="119" spans="1:6" x14ac:dyDescent="0.25">
      <c r="A119" s="196" t="s">
        <v>465</v>
      </c>
      <c r="B119" s="129" t="s">
        <v>132</v>
      </c>
      <c r="C119" s="78"/>
      <c r="D119" s="78"/>
      <c r="E119" s="78"/>
      <c r="F119" s="78">
        <f t="shared" si="2"/>
        <v>0</v>
      </c>
    </row>
    <row r="120" spans="1:6" ht="22.5" x14ac:dyDescent="0.25">
      <c r="A120" s="196" t="s">
        <v>466</v>
      </c>
      <c r="B120" s="129" t="s">
        <v>133</v>
      </c>
      <c r="C120" s="78"/>
      <c r="D120" s="78"/>
      <c r="E120" s="78"/>
      <c r="F120" s="78">
        <f t="shared" si="2"/>
        <v>0</v>
      </c>
    </row>
    <row r="121" spans="1:6" ht="22.5" x14ac:dyDescent="0.25">
      <c r="A121" s="196" t="s">
        <v>525</v>
      </c>
      <c r="B121" s="129" t="s">
        <v>134</v>
      </c>
      <c r="C121" s="78"/>
      <c r="D121" s="78"/>
      <c r="E121" s="78"/>
      <c r="F121" s="78">
        <f t="shared" si="2"/>
        <v>0</v>
      </c>
    </row>
    <row r="122" spans="1:6" ht="22.5" x14ac:dyDescent="0.25">
      <c r="A122" s="196" t="s">
        <v>526</v>
      </c>
      <c r="B122" s="129" t="s">
        <v>120</v>
      </c>
      <c r="C122" s="78"/>
      <c r="D122" s="78"/>
      <c r="E122" s="78"/>
      <c r="F122" s="78">
        <f t="shared" si="2"/>
        <v>0</v>
      </c>
    </row>
    <row r="123" spans="1:6" x14ac:dyDescent="0.25">
      <c r="A123" s="196" t="s">
        <v>527</v>
      </c>
      <c r="B123" s="129" t="s">
        <v>135</v>
      </c>
      <c r="C123" s="78"/>
      <c r="D123" s="78"/>
      <c r="E123" s="78"/>
      <c r="F123" s="78">
        <f t="shared" si="2"/>
        <v>0</v>
      </c>
    </row>
    <row r="124" spans="1:6" x14ac:dyDescent="0.25">
      <c r="A124" s="196" t="s">
        <v>528</v>
      </c>
      <c r="B124" s="129" t="s">
        <v>136</v>
      </c>
      <c r="C124" s="78"/>
      <c r="D124" s="78"/>
      <c r="E124" s="78"/>
      <c r="F124" s="78">
        <f t="shared" si="2"/>
        <v>0</v>
      </c>
    </row>
    <row r="125" spans="1:6" ht="22.5" x14ac:dyDescent="0.25">
      <c r="A125" s="196" t="s">
        <v>529</v>
      </c>
      <c r="B125" s="129" t="s">
        <v>123</v>
      </c>
      <c r="C125" s="78"/>
      <c r="D125" s="78"/>
      <c r="E125" s="78"/>
      <c r="F125" s="78">
        <f t="shared" si="2"/>
        <v>0</v>
      </c>
    </row>
    <row r="126" spans="1:6" x14ac:dyDescent="0.25">
      <c r="A126" s="196" t="s">
        <v>530</v>
      </c>
      <c r="B126" s="129" t="s">
        <v>137</v>
      </c>
      <c r="C126" s="78"/>
      <c r="D126" s="78"/>
      <c r="E126" s="78"/>
      <c r="F126" s="78">
        <f t="shared" si="2"/>
        <v>0</v>
      </c>
    </row>
    <row r="127" spans="1:6" ht="22.5" x14ac:dyDescent="0.25">
      <c r="A127" s="196" t="s">
        <v>531</v>
      </c>
      <c r="B127" s="129" t="s">
        <v>138</v>
      </c>
      <c r="C127" s="78"/>
      <c r="D127" s="78"/>
      <c r="E127" s="78"/>
      <c r="F127" s="78">
        <f t="shared" si="2"/>
        <v>0</v>
      </c>
    </row>
    <row r="128" spans="1:6" x14ac:dyDescent="0.25">
      <c r="A128" s="206" t="s">
        <v>24</v>
      </c>
      <c r="B128" s="127" t="s">
        <v>139</v>
      </c>
      <c r="C128" s="128"/>
      <c r="D128" s="128"/>
      <c r="E128" s="128"/>
      <c r="F128" s="128">
        <f t="shared" si="2"/>
        <v>0</v>
      </c>
    </row>
    <row r="129" spans="1:6" x14ac:dyDescent="0.25">
      <c r="A129" s="196" t="s">
        <v>467</v>
      </c>
      <c r="B129" s="129" t="s">
        <v>140</v>
      </c>
      <c r="C129" s="78"/>
      <c r="D129" s="78"/>
      <c r="E129" s="78"/>
      <c r="F129" s="78">
        <f t="shared" si="2"/>
        <v>0</v>
      </c>
    </row>
    <row r="130" spans="1:6" x14ac:dyDescent="0.25">
      <c r="A130" s="196" t="s">
        <v>468</v>
      </c>
      <c r="B130" s="129" t="s">
        <v>141</v>
      </c>
      <c r="C130" s="78"/>
      <c r="D130" s="78"/>
      <c r="E130" s="78"/>
      <c r="F130" s="78">
        <f t="shared" si="2"/>
        <v>0</v>
      </c>
    </row>
    <row r="131" spans="1:6" x14ac:dyDescent="0.25">
      <c r="A131" s="206" t="s">
        <v>142</v>
      </c>
      <c r="B131" s="127" t="s">
        <v>143</v>
      </c>
      <c r="C131" s="130">
        <f>C98+C114</f>
        <v>310078195</v>
      </c>
      <c r="D131" s="128"/>
      <c r="E131" s="128"/>
      <c r="F131" s="130">
        <f t="shared" si="2"/>
        <v>310078195</v>
      </c>
    </row>
    <row r="132" spans="1:6" ht="21" x14ac:dyDescent="0.25">
      <c r="A132" s="206" t="s">
        <v>40</v>
      </c>
      <c r="B132" s="127" t="s">
        <v>144</v>
      </c>
      <c r="C132" s="128"/>
      <c r="D132" s="128"/>
      <c r="E132" s="128"/>
      <c r="F132" s="128">
        <f t="shared" si="2"/>
        <v>0</v>
      </c>
    </row>
    <row r="133" spans="1:6" x14ac:dyDescent="0.25">
      <c r="A133" s="196" t="s">
        <v>479</v>
      </c>
      <c r="B133" s="129" t="s">
        <v>407</v>
      </c>
      <c r="C133" s="78"/>
      <c r="D133" s="78"/>
      <c r="E133" s="78"/>
      <c r="F133" s="78">
        <f t="shared" si="2"/>
        <v>0</v>
      </c>
    </row>
    <row r="134" spans="1:6" ht="22.5" x14ac:dyDescent="0.25">
      <c r="A134" s="196" t="s">
        <v>480</v>
      </c>
      <c r="B134" s="129" t="s">
        <v>408</v>
      </c>
      <c r="C134" s="78"/>
      <c r="D134" s="78"/>
      <c r="E134" s="78"/>
      <c r="F134" s="78">
        <f t="shared" si="2"/>
        <v>0</v>
      </c>
    </row>
    <row r="135" spans="1:6" x14ac:dyDescent="0.25">
      <c r="A135" s="196" t="s">
        <v>481</v>
      </c>
      <c r="B135" s="129" t="s">
        <v>409</v>
      </c>
      <c r="C135" s="78"/>
      <c r="D135" s="78"/>
      <c r="E135" s="78"/>
      <c r="F135" s="78">
        <f t="shared" si="2"/>
        <v>0</v>
      </c>
    </row>
    <row r="136" spans="1:6" x14ac:dyDescent="0.25">
      <c r="A136" s="154" t="s">
        <v>52</v>
      </c>
      <c r="B136" s="127" t="s">
        <v>148</v>
      </c>
      <c r="C136" s="128"/>
      <c r="D136" s="128"/>
      <c r="E136" s="128"/>
      <c r="F136" s="128">
        <f t="shared" si="2"/>
        <v>0</v>
      </c>
    </row>
    <row r="137" spans="1:6" x14ac:dyDescent="0.25">
      <c r="A137" s="196" t="s">
        <v>489</v>
      </c>
      <c r="B137" s="129" t="s">
        <v>149</v>
      </c>
      <c r="C137" s="78"/>
      <c r="D137" s="78"/>
      <c r="E137" s="78"/>
      <c r="F137" s="78">
        <f t="shared" si="2"/>
        <v>0</v>
      </c>
    </row>
    <row r="138" spans="1:6" x14ac:dyDescent="0.25">
      <c r="A138" s="196" t="s">
        <v>490</v>
      </c>
      <c r="B138" s="129" t="s">
        <v>150</v>
      </c>
      <c r="C138" s="78"/>
      <c r="D138" s="78"/>
      <c r="E138" s="78"/>
      <c r="F138" s="78">
        <f t="shared" si="2"/>
        <v>0</v>
      </c>
    </row>
    <row r="139" spans="1:6" x14ac:dyDescent="0.25">
      <c r="A139" s="196" t="s">
        <v>491</v>
      </c>
      <c r="B139" s="129" t="s">
        <v>151</v>
      </c>
      <c r="C139" s="78"/>
      <c r="D139" s="78"/>
      <c r="E139" s="78"/>
      <c r="F139" s="78">
        <f t="shared" si="2"/>
        <v>0</v>
      </c>
    </row>
    <row r="140" spans="1:6" x14ac:dyDescent="0.25">
      <c r="A140" s="196" t="s">
        <v>492</v>
      </c>
      <c r="B140" s="129" t="s">
        <v>152</v>
      </c>
      <c r="C140" s="78"/>
      <c r="D140" s="78"/>
      <c r="E140" s="78"/>
      <c r="F140" s="78">
        <f t="shared" si="2"/>
        <v>0</v>
      </c>
    </row>
    <row r="141" spans="1:6" x14ac:dyDescent="0.25">
      <c r="A141" s="154" t="s">
        <v>153</v>
      </c>
      <c r="B141" s="127" t="s">
        <v>154</v>
      </c>
      <c r="C141" s="128"/>
      <c r="D141" s="128"/>
      <c r="E141" s="128"/>
      <c r="F141" s="128">
        <f t="shared" si="2"/>
        <v>0</v>
      </c>
    </row>
    <row r="142" spans="1:6" x14ac:dyDescent="0.25">
      <c r="A142" s="196" t="s">
        <v>494</v>
      </c>
      <c r="B142" s="129" t="s">
        <v>155</v>
      </c>
      <c r="C142" s="78"/>
      <c r="D142" s="78"/>
      <c r="E142" s="78"/>
      <c r="F142" s="78">
        <f t="shared" si="2"/>
        <v>0</v>
      </c>
    </row>
    <row r="143" spans="1:6" x14ac:dyDescent="0.25">
      <c r="A143" s="196" t="s">
        <v>495</v>
      </c>
      <c r="B143" s="129" t="s">
        <v>156</v>
      </c>
      <c r="C143" s="78"/>
      <c r="D143" s="78"/>
      <c r="E143" s="78"/>
      <c r="F143" s="78">
        <f t="shared" si="2"/>
        <v>0</v>
      </c>
    </row>
    <row r="144" spans="1:6" x14ac:dyDescent="0.25">
      <c r="A144" s="196" t="s">
        <v>496</v>
      </c>
      <c r="B144" s="129" t="s">
        <v>157</v>
      </c>
      <c r="C144" s="78"/>
      <c r="D144" s="78"/>
      <c r="E144" s="78"/>
      <c r="F144" s="78">
        <f t="shared" si="2"/>
        <v>0</v>
      </c>
    </row>
    <row r="145" spans="1:6" x14ac:dyDescent="0.25">
      <c r="A145" s="196" t="s">
        <v>497</v>
      </c>
      <c r="B145" s="129" t="s">
        <v>158</v>
      </c>
      <c r="C145" s="78"/>
      <c r="D145" s="78"/>
      <c r="E145" s="78"/>
      <c r="F145" s="78">
        <f t="shared" si="2"/>
        <v>0</v>
      </c>
    </row>
    <row r="146" spans="1:6" x14ac:dyDescent="0.25">
      <c r="A146" s="154" t="s">
        <v>65</v>
      </c>
      <c r="B146" s="127" t="s">
        <v>159</v>
      </c>
      <c r="C146" s="128"/>
      <c r="D146" s="128"/>
      <c r="E146" s="128"/>
      <c r="F146" s="128">
        <f t="shared" si="2"/>
        <v>0</v>
      </c>
    </row>
    <row r="147" spans="1:6" x14ac:dyDescent="0.25">
      <c r="A147" s="196" t="s">
        <v>498</v>
      </c>
      <c r="B147" s="129" t="s">
        <v>410</v>
      </c>
      <c r="C147" s="78"/>
      <c r="D147" s="78"/>
      <c r="E147" s="78"/>
      <c r="F147" s="78">
        <f t="shared" si="2"/>
        <v>0</v>
      </c>
    </row>
    <row r="148" spans="1:6" x14ac:dyDescent="0.25">
      <c r="A148" s="196" t="s">
        <v>499</v>
      </c>
      <c r="B148" s="129" t="s">
        <v>411</v>
      </c>
      <c r="C148" s="78"/>
      <c r="D148" s="78"/>
      <c r="E148" s="78"/>
      <c r="F148" s="78">
        <f t="shared" si="2"/>
        <v>0</v>
      </c>
    </row>
    <row r="149" spans="1:6" x14ac:dyDescent="0.25">
      <c r="A149" s="196" t="s">
        <v>500</v>
      </c>
      <c r="B149" s="129" t="s">
        <v>412</v>
      </c>
      <c r="C149" s="78"/>
      <c r="D149" s="78"/>
      <c r="E149" s="78"/>
      <c r="F149" s="78">
        <f t="shared" si="2"/>
        <v>0</v>
      </c>
    </row>
    <row r="150" spans="1:6" x14ac:dyDescent="0.25">
      <c r="A150" s="196" t="s">
        <v>501</v>
      </c>
      <c r="B150" s="129" t="s">
        <v>413</v>
      </c>
      <c r="C150" s="78"/>
      <c r="D150" s="78"/>
      <c r="E150" s="78"/>
      <c r="F150" s="78">
        <f t="shared" si="2"/>
        <v>0</v>
      </c>
    </row>
    <row r="151" spans="1:6" x14ac:dyDescent="0.25">
      <c r="A151" s="154" t="s">
        <v>71</v>
      </c>
      <c r="B151" s="127" t="s">
        <v>164</v>
      </c>
      <c r="C151" s="128"/>
      <c r="D151" s="128"/>
      <c r="E151" s="128"/>
      <c r="F151" s="128">
        <f t="shared" si="2"/>
        <v>0</v>
      </c>
    </row>
    <row r="152" spans="1:6" x14ac:dyDescent="0.25">
      <c r="A152" s="154" t="s">
        <v>165</v>
      </c>
      <c r="B152" s="127" t="s">
        <v>166</v>
      </c>
      <c r="C152" s="130">
        <f>C131</f>
        <v>310078195</v>
      </c>
      <c r="D152" s="128"/>
      <c r="E152" s="128"/>
      <c r="F152" s="130">
        <f t="shared" si="2"/>
        <v>310078195</v>
      </c>
    </row>
    <row r="153" spans="1:6" x14ac:dyDescent="0.25">
      <c r="A153" s="138"/>
      <c r="B153" s="138"/>
      <c r="C153" s="138"/>
      <c r="D153" s="138"/>
      <c r="E153" s="138"/>
      <c r="F153" s="141">
        <f>F90-F152</f>
        <v>-4910535</v>
      </c>
    </row>
    <row r="154" spans="1:6" x14ac:dyDescent="0.25">
      <c r="A154" s="331" t="s">
        <v>417</v>
      </c>
      <c r="B154" s="331"/>
      <c r="C154" s="332">
        <v>57</v>
      </c>
      <c r="D154" s="332"/>
      <c r="E154" s="332"/>
      <c r="F154" s="332"/>
    </row>
    <row r="155" spans="1:6" x14ac:dyDescent="0.25">
      <c r="A155" s="331" t="s">
        <v>418</v>
      </c>
      <c r="B155" s="331"/>
      <c r="C155" s="332">
        <v>0</v>
      </c>
      <c r="D155" s="332"/>
      <c r="E155" s="332"/>
      <c r="F155" s="332"/>
    </row>
    <row r="156" spans="1:6" ht="15.75" x14ac:dyDescent="0.25">
      <c r="A156" s="139"/>
    </row>
    <row r="158" spans="1:6" ht="15.75" x14ac:dyDescent="0.25">
      <c r="A158" s="139"/>
      <c r="C158" s="140"/>
    </row>
    <row r="159" spans="1:6" x14ac:dyDescent="0.25">
      <c r="C159" s="140"/>
    </row>
    <row r="160" spans="1:6" x14ac:dyDescent="0.25">
      <c r="C160" s="140"/>
    </row>
    <row r="161" spans="3:3" x14ac:dyDescent="0.25">
      <c r="C161" s="140"/>
    </row>
    <row r="162" spans="3:3" x14ac:dyDescent="0.25">
      <c r="C162" s="140"/>
    </row>
  </sheetData>
  <mergeCells count="15">
    <mergeCell ref="A1:F1"/>
    <mergeCell ref="A5:A6"/>
    <mergeCell ref="B5:B6"/>
    <mergeCell ref="C5:F5"/>
    <mergeCell ref="B2:F2"/>
    <mergeCell ref="B3:F3"/>
    <mergeCell ref="A8:F8"/>
    <mergeCell ref="A155:B155"/>
    <mergeCell ref="C155:F155"/>
    <mergeCell ref="A94:A95"/>
    <mergeCell ref="B94:B95"/>
    <mergeCell ref="C94:F94"/>
    <mergeCell ref="A97:F97"/>
    <mergeCell ref="A154:B154"/>
    <mergeCell ref="C154:F154"/>
  </mergeCells>
  <pageMargins left="0.7" right="0.7" top="0.75" bottom="0.75" header="0.3" footer="0.3"/>
  <pageSetup paperSize="9" scale="73" orientation="portrait" r:id="rId1"/>
  <rowBreaks count="1" manualBreakCount="1">
    <brk id="9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56"/>
  <sheetViews>
    <sheetView view="pageBreakPreview" zoomScale="60" zoomScaleNormal="100" workbookViewId="0">
      <selection activeCell="H5" sqref="H5"/>
    </sheetView>
  </sheetViews>
  <sheetFormatPr defaultRowHeight="15" x14ac:dyDescent="0.25"/>
  <cols>
    <col min="1" max="1" width="8.7109375" style="123" bestFit="1" customWidth="1"/>
    <col min="2" max="2" width="42.5703125" style="123" bestFit="1" customWidth="1"/>
    <col min="3" max="3" width="10" style="123" bestFit="1" customWidth="1"/>
    <col min="4" max="4" width="12.140625" style="123" customWidth="1"/>
    <col min="5" max="5" width="9.7109375" style="123" customWidth="1"/>
    <col min="6" max="6" width="11.28515625" style="123" customWidth="1"/>
    <col min="7" max="16384" width="9.140625" style="123"/>
  </cols>
  <sheetData>
    <row r="1" spans="1:6" ht="55.5" customHeight="1" x14ac:dyDescent="0.25">
      <c r="B1" s="348" t="s">
        <v>623</v>
      </c>
      <c r="C1" s="348"/>
      <c r="D1" s="348"/>
      <c r="E1" s="348"/>
      <c r="F1" s="348"/>
    </row>
    <row r="2" spans="1:6" x14ac:dyDescent="0.25">
      <c r="A2" s="124" t="s">
        <v>174</v>
      </c>
      <c r="B2" s="333" t="s">
        <v>423</v>
      </c>
      <c r="C2" s="333"/>
      <c r="D2" s="333"/>
      <c r="E2" s="333"/>
      <c r="F2" s="333"/>
    </row>
    <row r="3" spans="1:6" ht="21" x14ac:dyDescent="0.25">
      <c r="A3" s="124" t="s">
        <v>396</v>
      </c>
      <c r="B3" s="333" t="s">
        <v>397</v>
      </c>
      <c r="C3" s="333"/>
      <c r="D3" s="333"/>
      <c r="E3" s="333"/>
      <c r="F3" s="333"/>
    </row>
    <row r="4" spans="1:6" x14ac:dyDescent="0.25">
      <c r="A4" s="335" t="s">
        <v>428</v>
      </c>
      <c r="B4" s="336"/>
      <c r="C4" s="336"/>
      <c r="D4" s="336"/>
      <c r="E4" s="336"/>
      <c r="F4" s="337"/>
    </row>
    <row r="5" spans="1:6" x14ac:dyDescent="0.25">
      <c r="A5" s="330" t="s">
        <v>398</v>
      </c>
      <c r="B5" s="330" t="s">
        <v>399</v>
      </c>
      <c r="C5" s="333" t="s">
        <v>546</v>
      </c>
      <c r="D5" s="333"/>
      <c r="E5" s="333"/>
      <c r="F5" s="333"/>
    </row>
    <row r="6" spans="1:6" ht="41.25" customHeight="1" x14ac:dyDescent="0.25">
      <c r="A6" s="330"/>
      <c r="B6" s="330"/>
      <c r="C6" s="124" t="s">
        <v>4</v>
      </c>
      <c r="D6" s="124" t="s">
        <v>5</v>
      </c>
      <c r="E6" s="124" t="s">
        <v>6</v>
      </c>
      <c r="F6" s="126" t="s">
        <v>7</v>
      </c>
    </row>
    <row r="7" spans="1:6" x14ac:dyDescent="0.25">
      <c r="A7" s="126">
        <v>1</v>
      </c>
      <c r="B7" s="126">
        <v>2</v>
      </c>
      <c r="C7" s="126">
        <v>3</v>
      </c>
      <c r="D7" s="126">
        <v>4</v>
      </c>
      <c r="E7" s="126">
        <v>5</v>
      </c>
      <c r="F7" s="126">
        <v>6</v>
      </c>
    </row>
    <row r="8" spans="1:6" x14ac:dyDescent="0.25">
      <c r="A8" s="330" t="s">
        <v>172</v>
      </c>
      <c r="B8" s="330"/>
      <c r="C8" s="330"/>
      <c r="D8" s="330"/>
      <c r="E8" s="330"/>
      <c r="F8" s="330"/>
    </row>
    <row r="9" spans="1:6" x14ac:dyDescent="0.25">
      <c r="A9" s="206" t="s">
        <v>8</v>
      </c>
      <c r="B9" s="127" t="s">
        <v>9</v>
      </c>
      <c r="C9" s="128"/>
      <c r="D9" s="128"/>
      <c r="E9" s="128"/>
      <c r="F9" s="128">
        <f>C9+D9+E9</f>
        <v>0</v>
      </c>
    </row>
    <row r="10" spans="1:6" x14ac:dyDescent="0.25">
      <c r="A10" s="207" t="s">
        <v>455</v>
      </c>
      <c r="B10" s="129" t="s">
        <v>10</v>
      </c>
      <c r="C10" s="78"/>
      <c r="D10" s="78"/>
      <c r="E10" s="78"/>
      <c r="F10" s="78">
        <f t="shared" ref="F10:F73" si="0">C10+D10+E10</f>
        <v>0</v>
      </c>
    </row>
    <row r="11" spans="1:6" x14ac:dyDescent="0.25">
      <c r="A11" s="207" t="s">
        <v>516</v>
      </c>
      <c r="B11" s="129" t="s">
        <v>11</v>
      </c>
      <c r="C11" s="78"/>
      <c r="D11" s="78"/>
      <c r="E11" s="78"/>
      <c r="F11" s="78">
        <f t="shared" si="0"/>
        <v>0</v>
      </c>
    </row>
    <row r="12" spans="1:6" ht="22.5" x14ac:dyDescent="0.25">
      <c r="A12" s="207" t="s">
        <v>456</v>
      </c>
      <c r="B12" s="129" t="s">
        <v>12</v>
      </c>
      <c r="C12" s="78"/>
      <c r="D12" s="78"/>
      <c r="E12" s="78"/>
      <c r="F12" s="78">
        <f t="shared" si="0"/>
        <v>0</v>
      </c>
    </row>
    <row r="13" spans="1:6" x14ac:dyDescent="0.25">
      <c r="A13" s="207" t="s">
        <v>457</v>
      </c>
      <c r="B13" s="129" t="s">
        <v>13</v>
      </c>
      <c r="C13" s="78"/>
      <c r="D13" s="78"/>
      <c r="E13" s="78"/>
      <c r="F13" s="78">
        <f t="shared" si="0"/>
        <v>0</v>
      </c>
    </row>
    <row r="14" spans="1:6" x14ac:dyDescent="0.25">
      <c r="A14" s="207" t="s">
        <v>458</v>
      </c>
      <c r="B14" s="129" t="s">
        <v>14</v>
      </c>
      <c r="C14" s="78"/>
      <c r="D14" s="78"/>
      <c r="E14" s="78"/>
      <c r="F14" s="78">
        <f t="shared" si="0"/>
        <v>0</v>
      </c>
    </row>
    <row r="15" spans="1:6" x14ac:dyDescent="0.25">
      <c r="A15" s="207" t="s">
        <v>459</v>
      </c>
      <c r="B15" s="129" t="s">
        <v>15</v>
      </c>
      <c r="C15" s="78"/>
      <c r="D15" s="78"/>
      <c r="E15" s="78"/>
      <c r="F15" s="78">
        <f t="shared" si="0"/>
        <v>0</v>
      </c>
    </row>
    <row r="16" spans="1:6" x14ac:dyDescent="0.25">
      <c r="A16" s="207"/>
      <c r="B16" s="129"/>
      <c r="C16" s="78"/>
      <c r="D16" s="78"/>
      <c r="E16" s="78"/>
      <c r="F16" s="78">
        <f t="shared" si="0"/>
        <v>0</v>
      </c>
    </row>
    <row r="17" spans="1:6" ht="21" x14ac:dyDescent="0.25">
      <c r="A17" s="206" t="s">
        <v>16</v>
      </c>
      <c r="B17" s="127" t="s">
        <v>17</v>
      </c>
      <c r="C17" s="130"/>
      <c r="D17" s="128"/>
      <c r="E17" s="128"/>
      <c r="F17" s="130">
        <f t="shared" si="0"/>
        <v>0</v>
      </c>
    </row>
    <row r="18" spans="1:6" x14ac:dyDescent="0.25">
      <c r="A18" s="207" t="s">
        <v>461</v>
      </c>
      <c r="B18" s="129" t="s">
        <v>18</v>
      </c>
      <c r="C18" s="78"/>
      <c r="D18" s="78"/>
      <c r="E18" s="78"/>
      <c r="F18" s="78">
        <f t="shared" si="0"/>
        <v>0</v>
      </c>
    </row>
    <row r="19" spans="1:6" x14ac:dyDescent="0.25">
      <c r="A19" s="207" t="s">
        <v>462</v>
      </c>
      <c r="B19" s="129" t="s">
        <v>19</v>
      </c>
      <c r="C19" s="78"/>
      <c r="D19" s="78"/>
      <c r="E19" s="78"/>
      <c r="F19" s="78">
        <f t="shared" si="0"/>
        <v>0</v>
      </c>
    </row>
    <row r="20" spans="1:6" ht="22.5" x14ac:dyDescent="0.25">
      <c r="A20" s="207" t="s">
        <v>463</v>
      </c>
      <c r="B20" s="129" t="s">
        <v>400</v>
      </c>
      <c r="C20" s="78"/>
      <c r="D20" s="78"/>
      <c r="E20" s="78"/>
      <c r="F20" s="78">
        <f t="shared" si="0"/>
        <v>0</v>
      </c>
    </row>
    <row r="21" spans="1:6" ht="22.5" x14ac:dyDescent="0.25">
      <c r="A21" s="207" t="s">
        <v>464</v>
      </c>
      <c r="B21" s="129" t="s">
        <v>401</v>
      </c>
      <c r="C21" s="78"/>
      <c r="D21" s="78"/>
      <c r="E21" s="78"/>
      <c r="F21" s="78">
        <f t="shared" si="0"/>
        <v>0</v>
      </c>
    </row>
    <row r="22" spans="1:6" x14ac:dyDescent="0.25">
      <c r="A22" s="207" t="s">
        <v>465</v>
      </c>
      <c r="B22" s="129" t="s">
        <v>22</v>
      </c>
      <c r="C22" s="131"/>
      <c r="D22" s="78"/>
      <c r="E22" s="78"/>
      <c r="F22" s="131">
        <f t="shared" si="0"/>
        <v>0</v>
      </c>
    </row>
    <row r="23" spans="1:6" x14ac:dyDescent="0.25">
      <c r="A23" s="207" t="s">
        <v>466</v>
      </c>
      <c r="B23" s="129" t="s">
        <v>23</v>
      </c>
      <c r="C23" s="78"/>
      <c r="D23" s="78"/>
      <c r="E23" s="78"/>
      <c r="F23" s="78">
        <f t="shared" si="0"/>
        <v>0</v>
      </c>
    </row>
    <row r="24" spans="1:6" ht="21" x14ac:dyDescent="0.25">
      <c r="A24" s="206" t="s">
        <v>24</v>
      </c>
      <c r="B24" s="127" t="s">
        <v>25</v>
      </c>
      <c r="C24" s="128"/>
      <c r="D24" s="128"/>
      <c r="E24" s="128"/>
      <c r="F24" s="128">
        <f t="shared" si="0"/>
        <v>0</v>
      </c>
    </row>
    <row r="25" spans="1:6" x14ac:dyDescent="0.25">
      <c r="A25" s="207" t="s">
        <v>467</v>
      </c>
      <c r="B25" s="129" t="s">
        <v>26</v>
      </c>
      <c r="C25" s="78"/>
      <c r="D25" s="78"/>
      <c r="E25" s="78"/>
      <c r="F25" s="78">
        <f t="shared" si="0"/>
        <v>0</v>
      </c>
    </row>
    <row r="26" spans="1:6" ht="22.5" x14ac:dyDescent="0.25">
      <c r="A26" s="207" t="s">
        <v>468</v>
      </c>
      <c r="B26" s="129" t="s">
        <v>27</v>
      </c>
      <c r="C26" s="78"/>
      <c r="D26" s="78"/>
      <c r="E26" s="78"/>
      <c r="F26" s="78">
        <f t="shared" si="0"/>
        <v>0</v>
      </c>
    </row>
    <row r="27" spans="1:6" ht="22.5" x14ac:dyDescent="0.25">
      <c r="A27" s="207" t="s">
        <v>469</v>
      </c>
      <c r="B27" s="129" t="s">
        <v>402</v>
      </c>
      <c r="C27" s="78"/>
      <c r="D27" s="78"/>
      <c r="E27" s="78"/>
      <c r="F27" s="78">
        <f t="shared" si="0"/>
        <v>0</v>
      </c>
    </row>
    <row r="28" spans="1:6" ht="22.5" x14ac:dyDescent="0.25">
      <c r="A28" s="207" t="s">
        <v>470</v>
      </c>
      <c r="B28" s="129" t="s">
        <v>403</v>
      </c>
      <c r="C28" s="78"/>
      <c r="D28" s="78"/>
      <c r="E28" s="78"/>
      <c r="F28" s="78">
        <f t="shared" si="0"/>
        <v>0</v>
      </c>
    </row>
    <row r="29" spans="1:6" x14ac:dyDescent="0.25">
      <c r="A29" s="207" t="s">
        <v>471</v>
      </c>
      <c r="B29" s="129" t="s">
        <v>30</v>
      </c>
      <c r="C29" s="78"/>
      <c r="D29" s="78"/>
      <c r="E29" s="78"/>
      <c r="F29" s="78">
        <f t="shared" si="0"/>
        <v>0</v>
      </c>
    </row>
    <row r="30" spans="1:6" x14ac:dyDescent="0.25">
      <c r="A30" s="207" t="s">
        <v>472</v>
      </c>
      <c r="B30" s="129" t="s">
        <v>31</v>
      </c>
      <c r="C30" s="78"/>
      <c r="D30" s="78"/>
      <c r="E30" s="78"/>
      <c r="F30" s="78">
        <f t="shared" si="0"/>
        <v>0</v>
      </c>
    </row>
    <row r="31" spans="1:6" x14ac:dyDescent="0.25">
      <c r="A31" s="206" t="s">
        <v>32</v>
      </c>
      <c r="B31" s="127" t="s">
        <v>33</v>
      </c>
      <c r="C31" s="128"/>
      <c r="D31" s="128"/>
      <c r="E31" s="128"/>
      <c r="F31" s="128">
        <f t="shared" si="0"/>
        <v>0</v>
      </c>
    </row>
    <row r="32" spans="1:6" x14ac:dyDescent="0.25">
      <c r="A32" s="207" t="s">
        <v>473</v>
      </c>
      <c r="B32" s="129" t="s">
        <v>34</v>
      </c>
      <c r="C32" s="78"/>
      <c r="D32" s="78"/>
      <c r="E32" s="78"/>
      <c r="F32" s="78">
        <f t="shared" si="0"/>
        <v>0</v>
      </c>
    </row>
    <row r="33" spans="1:6" x14ac:dyDescent="0.25">
      <c r="A33" s="207" t="s">
        <v>474</v>
      </c>
      <c r="B33" s="129" t="s">
        <v>35</v>
      </c>
      <c r="C33" s="78"/>
      <c r="D33" s="78"/>
      <c r="E33" s="78"/>
      <c r="F33" s="78">
        <f t="shared" si="0"/>
        <v>0</v>
      </c>
    </row>
    <row r="34" spans="1:6" x14ac:dyDescent="0.25">
      <c r="A34" s="207" t="s">
        <v>475</v>
      </c>
      <c r="B34" s="129" t="s">
        <v>36</v>
      </c>
      <c r="C34" s="78"/>
      <c r="D34" s="78"/>
      <c r="E34" s="78"/>
      <c r="F34" s="78">
        <f t="shared" si="0"/>
        <v>0</v>
      </c>
    </row>
    <row r="35" spans="1:6" x14ac:dyDescent="0.25">
      <c r="A35" s="207" t="s">
        <v>476</v>
      </c>
      <c r="B35" s="129" t="s">
        <v>37</v>
      </c>
      <c r="C35" s="78"/>
      <c r="D35" s="78"/>
      <c r="E35" s="78"/>
      <c r="F35" s="78">
        <f t="shared" si="0"/>
        <v>0</v>
      </c>
    </row>
    <row r="36" spans="1:6" x14ac:dyDescent="0.25">
      <c r="A36" s="207" t="s">
        <v>477</v>
      </c>
      <c r="B36" s="129" t="s">
        <v>38</v>
      </c>
      <c r="C36" s="78"/>
      <c r="D36" s="78"/>
      <c r="E36" s="78"/>
      <c r="F36" s="78">
        <f t="shared" si="0"/>
        <v>0</v>
      </c>
    </row>
    <row r="37" spans="1:6" x14ac:dyDescent="0.25">
      <c r="A37" s="207" t="s">
        <v>478</v>
      </c>
      <c r="B37" s="129" t="s">
        <v>39</v>
      </c>
      <c r="C37" s="78"/>
      <c r="D37" s="78"/>
      <c r="E37" s="78"/>
      <c r="F37" s="78">
        <f t="shared" si="0"/>
        <v>0</v>
      </c>
    </row>
    <row r="38" spans="1:6" x14ac:dyDescent="0.25">
      <c r="A38" s="206" t="s">
        <v>40</v>
      </c>
      <c r="B38" s="127" t="s">
        <v>41</v>
      </c>
      <c r="C38" s="130">
        <f>C40</f>
        <v>150000</v>
      </c>
      <c r="D38" s="128"/>
      <c r="E38" s="128"/>
      <c r="F38" s="130">
        <f t="shared" si="0"/>
        <v>150000</v>
      </c>
    </row>
    <row r="39" spans="1:6" x14ac:dyDescent="0.25">
      <c r="A39" s="207" t="s">
        <v>479</v>
      </c>
      <c r="B39" s="129" t="s">
        <v>42</v>
      </c>
      <c r="C39" s="78"/>
      <c r="D39" s="78"/>
      <c r="E39" s="78"/>
      <c r="F39" s="78">
        <f t="shared" si="0"/>
        <v>0</v>
      </c>
    </row>
    <row r="40" spans="1:6" x14ac:dyDescent="0.25">
      <c r="A40" s="207" t="s">
        <v>480</v>
      </c>
      <c r="B40" s="129" t="s">
        <v>43</v>
      </c>
      <c r="C40" s="131">
        <v>150000</v>
      </c>
      <c r="D40" s="78"/>
      <c r="E40" s="78"/>
      <c r="F40" s="131">
        <f t="shared" si="0"/>
        <v>150000</v>
      </c>
    </row>
    <row r="41" spans="1:6" x14ac:dyDescent="0.25">
      <c r="A41" s="207" t="s">
        <v>481</v>
      </c>
      <c r="B41" s="129" t="s">
        <v>44</v>
      </c>
      <c r="C41" s="78"/>
      <c r="D41" s="78"/>
      <c r="E41" s="78"/>
      <c r="F41" s="78">
        <f t="shared" si="0"/>
        <v>0</v>
      </c>
    </row>
    <row r="42" spans="1:6" x14ac:dyDescent="0.25">
      <c r="A42" s="207" t="s">
        <v>482</v>
      </c>
      <c r="B42" s="129" t="s">
        <v>45</v>
      </c>
      <c r="C42" s="78"/>
      <c r="D42" s="78"/>
      <c r="E42" s="78"/>
      <c r="F42" s="78">
        <f t="shared" si="0"/>
        <v>0</v>
      </c>
    </row>
    <row r="43" spans="1:6" x14ac:dyDescent="0.25">
      <c r="A43" s="207" t="s">
        <v>483</v>
      </c>
      <c r="B43" s="129" t="s">
        <v>46</v>
      </c>
      <c r="C43" s="78"/>
      <c r="D43" s="78"/>
      <c r="E43" s="78"/>
      <c r="F43" s="78">
        <f t="shared" si="0"/>
        <v>0</v>
      </c>
    </row>
    <row r="44" spans="1:6" x14ac:dyDescent="0.25">
      <c r="A44" s="207" t="s">
        <v>484</v>
      </c>
      <c r="B44" s="129" t="s">
        <v>47</v>
      </c>
      <c r="C44" s="78"/>
      <c r="D44" s="78"/>
      <c r="E44" s="78"/>
      <c r="F44" s="78">
        <f t="shared" si="0"/>
        <v>0</v>
      </c>
    </row>
    <row r="45" spans="1:6" x14ac:dyDescent="0.25">
      <c r="A45" s="207" t="s">
        <v>485</v>
      </c>
      <c r="B45" s="129" t="s">
        <v>48</v>
      </c>
      <c r="C45" s="78"/>
      <c r="D45" s="78"/>
      <c r="E45" s="78"/>
      <c r="F45" s="78">
        <f t="shared" si="0"/>
        <v>0</v>
      </c>
    </row>
    <row r="46" spans="1:6" x14ac:dyDescent="0.25">
      <c r="A46" s="207" t="s">
        <v>486</v>
      </c>
      <c r="B46" s="129" t="s">
        <v>49</v>
      </c>
      <c r="C46" s="78"/>
      <c r="D46" s="78"/>
      <c r="E46" s="78"/>
      <c r="F46" s="78">
        <f t="shared" si="0"/>
        <v>0</v>
      </c>
    </row>
    <row r="47" spans="1:6" x14ac:dyDescent="0.25">
      <c r="A47" s="207" t="s">
        <v>487</v>
      </c>
      <c r="B47" s="129" t="s">
        <v>50</v>
      </c>
      <c r="C47" s="78"/>
      <c r="D47" s="78"/>
      <c r="E47" s="78"/>
      <c r="F47" s="78">
        <f t="shared" si="0"/>
        <v>0</v>
      </c>
    </row>
    <row r="48" spans="1:6" x14ac:dyDescent="0.25">
      <c r="A48" s="207" t="s">
        <v>488</v>
      </c>
      <c r="B48" s="129" t="s">
        <v>51</v>
      </c>
      <c r="C48" s="78"/>
      <c r="D48" s="78"/>
      <c r="E48" s="78"/>
      <c r="F48" s="78">
        <f t="shared" si="0"/>
        <v>0</v>
      </c>
    </row>
    <row r="49" spans="1:6" x14ac:dyDescent="0.25">
      <c r="A49" s="206" t="s">
        <v>52</v>
      </c>
      <c r="B49" s="127" t="s">
        <v>53</v>
      </c>
      <c r="C49" s="128"/>
      <c r="D49" s="128"/>
      <c r="E49" s="128"/>
      <c r="F49" s="128">
        <f t="shared" si="0"/>
        <v>0</v>
      </c>
    </row>
    <row r="50" spans="1:6" x14ac:dyDescent="0.25">
      <c r="A50" s="207" t="s">
        <v>489</v>
      </c>
      <c r="B50" s="129" t="s">
        <v>54</v>
      </c>
      <c r="C50" s="78"/>
      <c r="D50" s="78"/>
      <c r="E50" s="78"/>
      <c r="F50" s="78">
        <f t="shared" si="0"/>
        <v>0</v>
      </c>
    </row>
    <row r="51" spans="1:6" x14ac:dyDescent="0.25">
      <c r="A51" s="207" t="s">
        <v>490</v>
      </c>
      <c r="B51" s="129" t="s">
        <v>55</v>
      </c>
      <c r="C51" s="78"/>
      <c r="D51" s="78"/>
      <c r="E51" s="78"/>
      <c r="F51" s="78">
        <f t="shared" si="0"/>
        <v>0</v>
      </c>
    </row>
    <row r="52" spans="1:6" x14ac:dyDescent="0.25">
      <c r="A52" s="207" t="s">
        <v>491</v>
      </c>
      <c r="B52" s="129" t="s">
        <v>56</v>
      </c>
      <c r="C52" s="78"/>
      <c r="D52" s="78"/>
      <c r="E52" s="78"/>
      <c r="F52" s="78">
        <f t="shared" si="0"/>
        <v>0</v>
      </c>
    </row>
    <row r="53" spans="1:6" x14ac:dyDescent="0.25">
      <c r="A53" s="207" t="s">
        <v>492</v>
      </c>
      <c r="B53" s="129" t="s">
        <v>57</v>
      </c>
      <c r="C53" s="78"/>
      <c r="D53" s="78"/>
      <c r="E53" s="78"/>
      <c r="F53" s="78">
        <f t="shared" si="0"/>
        <v>0</v>
      </c>
    </row>
    <row r="54" spans="1:6" x14ac:dyDescent="0.25">
      <c r="A54" s="207" t="s">
        <v>493</v>
      </c>
      <c r="B54" s="129" t="s">
        <v>58</v>
      </c>
      <c r="C54" s="78"/>
      <c r="D54" s="78"/>
      <c r="E54" s="78"/>
      <c r="F54" s="78">
        <f t="shared" si="0"/>
        <v>0</v>
      </c>
    </row>
    <row r="55" spans="1:6" x14ac:dyDescent="0.25">
      <c r="A55" s="206" t="s">
        <v>59</v>
      </c>
      <c r="B55" s="127" t="s">
        <v>60</v>
      </c>
      <c r="C55" s="128"/>
      <c r="D55" s="128"/>
      <c r="E55" s="128"/>
      <c r="F55" s="128">
        <f t="shared" si="0"/>
        <v>0</v>
      </c>
    </row>
    <row r="56" spans="1:6" ht="22.5" x14ac:dyDescent="0.25">
      <c r="A56" s="207" t="s">
        <v>494</v>
      </c>
      <c r="B56" s="129" t="s">
        <v>61</v>
      </c>
      <c r="C56" s="78"/>
      <c r="D56" s="78"/>
      <c r="E56" s="78"/>
      <c r="F56" s="78">
        <f t="shared" si="0"/>
        <v>0</v>
      </c>
    </row>
    <row r="57" spans="1:6" ht="22.5" x14ac:dyDescent="0.25">
      <c r="A57" s="207" t="s">
        <v>495</v>
      </c>
      <c r="B57" s="129" t="s">
        <v>62</v>
      </c>
      <c r="C57" s="78"/>
      <c r="D57" s="78"/>
      <c r="E57" s="78"/>
      <c r="F57" s="78">
        <f t="shared" si="0"/>
        <v>0</v>
      </c>
    </row>
    <row r="58" spans="1:6" x14ac:dyDescent="0.25">
      <c r="A58" s="207" t="s">
        <v>496</v>
      </c>
      <c r="B58" s="129" t="s">
        <v>63</v>
      </c>
      <c r="C58" s="78"/>
      <c r="D58" s="78"/>
      <c r="E58" s="78"/>
      <c r="F58" s="78">
        <f t="shared" si="0"/>
        <v>0</v>
      </c>
    </row>
    <row r="59" spans="1:6" x14ac:dyDescent="0.25">
      <c r="A59" s="207" t="s">
        <v>497</v>
      </c>
      <c r="B59" s="129" t="s">
        <v>64</v>
      </c>
      <c r="C59" s="78"/>
      <c r="D59" s="78"/>
      <c r="E59" s="78"/>
      <c r="F59" s="78">
        <f t="shared" si="0"/>
        <v>0</v>
      </c>
    </row>
    <row r="60" spans="1:6" x14ac:dyDescent="0.25">
      <c r="A60" s="206" t="s">
        <v>65</v>
      </c>
      <c r="B60" s="127" t="s">
        <v>66</v>
      </c>
      <c r="C60" s="128"/>
      <c r="D60" s="128"/>
      <c r="E60" s="128"/>
      <c r="F60" s="128">
        <f t="shared" si="0"/>
        <v>0</v>
      </c>
    </row>
    <row r="61" spans="1:6" ht="22.5" x14ac:dyDescent="0.25">
      <c r="A61" s="207" t="s">
        <v>498</v>
      </c>
      <c r="B61" s="129" t="s">
        <v>67</v>
      </c>
      <c r="C61" s="78"/>
      <c r="D61" s="78"/>
      <c r="E61" s="78"/>
      <c r="F61" s="78">
        <f t="shared" si="0"/>
        <v>0</v>
      </c>
    </row>
    <row r="62" spans="1:6" ht="22.5" x14ac:dyDescent="0.25">
      <c r="A62" s="207" t="s">
        <v>499</v>
      </c>
      <c r="B62" s="129" t="s">
        <v>68</v>
      </c>
      <c r="C62" s="78"/>
      <c r="D62" s="78"/>
      <c r="E62" s="78"/>
      <c r="F62" s="78">
        <f t="shared" si="0"/>
        <v>0</v>
      </c>
    </row>
    <row r="63" spans="1:6" x14ac:dyDescent="0.25">
      <c r="A63" s="207" t="s">
        <v>500</v>
      </c>
      <c r="B63" s="129" t="s">
        <v>69</v>
      </c>
      <c r="C63" s="78"/>
      <c r="D63" s="78"/>
      <c r="E63" s="78"/>
      <c r="F63" s="78">
        <f t="shared" si="0"/>
        <v>0</v>
      </c>
    </row>
    <row r="64" spans="1:6" x14ac:dyDescent="0.25">
      <c r="A64" s="207" t="s">
        <v>501</v>
      </c>
      <c r="B64" s="129" t="s">
        <v>70</v>
      </c>
      <c r="C64" s="78"/>
      <c r="D64" s="78"/>
      <c r="E64" s="78"/>
      <c r="F64" s="78">
        <f t="shared" si="0"/>
        <v>0</v>
      </c>
    </row>
    <row r="65" spans="1:6" x14ac:dyDescent="0.25">
      <c r="A65" s="206" t="s">
        <v>71</v>
      </c>
      <c r="B65" s="127" t="s">
        <v>72</v>
      </c>
      <c r="C65" s="130">
        <f>C38</f>
        <v>150000</v>
      </c>
      <c r="D65" s="128"/>
      <c r="E65" s="128"/>
      <c r="F65" s="130">
        <f t="shared" si="0"/>
        <v>150000</v>
      </c>
    </row>
    <row r="66" spans="1:6" ht="21" x14ac:dyDescent="0.25">
      <c r="A66" s="206" t="s">
        <v>404</v>
      </c>
      <c r="B66" s="127" t="s">
        <v>74</v>
      </c>
      <c r="C66" s="128"/>
      <c r="D66" s="128"/>
      <c r="E66" s="128"/>
      <c r="F66" s="128">
        <f t="shared" si="0"/>
        <v>0</v>
      </c>
    </row>
    <row r="67" spans="1:6" x14ac:dyDescent="0.25">
      <c r="A67" s="207" t="s">
        <v>542</v>
      </c>
      <c r="B67" s="129" t="s">
        <v>75</v>
      </c>
      <c r="C67" s="78"/>
      <c r="D67" s="78"/>
      <c r="E67" s="78"/>
      <c r="F67" s="78">
        <f t="shared" si="0"/>
        <v>0</v>
      </c>
    </row>
    <row r="68" spans="1:6" ht="22.5" x14ac:dyDescent="0.25">
      <c r="A68" s="207" t="s">
        <v>503</v>
      </c>
      <c r="B68" s="129" t="s">
        <v>76</v>
      </c>
      <c r="C68" s="78"/>
      <c r="D68" s="78"/>
      <c r="E68" s="78"/>
      <c r="F68" s="78">
        <f t="shared" si="0"/>
        <v>0</v>
      </c>
    </row>
    <row r="69" spans="1:6" x14ac:dyDescent="0.25">
      <c r="A69" s="207" t="s">
        <v>504</v>
      </c>
      <c r="B69" s="129" t="s">
        <v>405</v>
      </c>
      <c r="C69" s="78"/>
      <c r="D69" s="78"/>
      <c r="E69" s="78"/>
      <c r="F69" s="78">
        <f t="shared" si="0"/>
        <v>0</v>
      </c>
    </row>
    <row r="70" spans="1:6" x14ac:dyDescent="0.25">
      <c r="A70" s="206" t="s">
        <v>78</v>
      </c>
      <c r="B70" s="127" t="s">
        <v>79</v>
      </c>
      <c r="C70" s="128"/>
      <c r="D70" s="128"/>
      <c r="E70" s="128"/>
      <c r="F70" s="128">
        <f t="shared" si="0"/>
        <v>0</v>
      </c>
    </row>
    <row r="71" spans="1:6" x14ac:dyDescent="0.25">
      <c r="A71" s="207" t="s">
        <v>505</v>
      </c>
      <c r="B71" s="129" t="s">
        <v>80</v>
      </c>
      <c r="C71" s="78"/>
      <c r="D71" s="78"/>
      <c r="E71" s="78"/>
      <c r="F71" s="78">
        <f t="shared" si="0"/>
        <v>0</v>
      </c>
    </row>
    <row r="72" spans="1:6" x14ac:dyDescent="0.25">
      <c r="A72" s="207" t="s">
        <v>506</v>
      </c>
      <c r="B72" s="129" t="s">
        <v>81</v>
      </c>
      <c r="C72" s="78"/>
      <c r="D72" s="78"/>
      <c r="E72" s="78"/>
      <c r="F72" s="78">
        <f t="shared" si="0"/>
        <v>0</v>
      </c>
    </row>
    <row r="73" spans="1:6" x14ac:dyDescent="0.25">
      <c r="A73" s="207" t="s">
        <v>507</v>
      </c>
      <c r="B73" s="129" t="s">
        <v>82</v>
      </c>
      <c r="C73" s="78"/>
      <c r="D73" s="78"/>
      <c r="E73" s="78"/>
      <c r="F73" s="78">
        <f t="shared" si="0"/>
        <v>0</v>
      </c>
    </row>
    <row r="74" spans="1:6" x14ac:dyDescent="0.25">
      <c r="A74" s="207" t="s">
        <v>508</v>
      </c>
      <c r="B74" s="129" t="s">
        <v>83</v>
      </c>
      <c r="C74" s="78"/>
      <c r="D74" s="78"/>
      <c r="E74" s="78"/>
      <c r="F74" s="78">
        <f t="shared" ref="F74:F90" si="1">C74+D74+E74</f>
        <v>0</v>
      </c>
    </row>
    <row r="75" spans="1:6" x14ac:dyDescent="0.25">
      <c r="A75" s="206" t="s">
        <v>84</v>
      </c>
      <c r="B75" s="127" t="s">
        <v>85</v>
      </c>
      <c r="C75" s="130"/>
      <c r="D75" s="128"/>
      <c r="E75" s="128"/>
      <c r="F75" s="130">
        <f t="shared" si="1"/>
        <v>0</v>
      </c>
    </row>
    <row r="76" spans="1:6" x14ac:dyDescent="0.25">
      <c r="A76" s="207" t="s">
        <v>509</v>
      </c>
      <c r="B76" s="129" t="s">
        <v>86</v>
      </c>
      <c r="C76" s="131">
        <v>1997543</v>
      </c>
      <c r="D76" s="78"/>
      <c r="E76" s="78"/>
      <c r="F76" s="131">
        <f t="shared" si="1"/>
        <v>1997543</v>
      </c>
    </row>
    <row r="77" spans="1:6" x14ac:dyDescent="0.25">
      <c r="A77" s="207" t="s">
        <v>510</v>
      </c>
      <c r="B77" s="129" t="s">
        <v>87</v>
      </c>
      <c r="C77" s="78"/>
      <c r="D77" s="78"/>
      <c r="E77" s="78"/>
      <c r="F77" s="78">
        <f t="shared" si="1"/>
        <v>0</v>
      </c>
    </row>
    <row r="78" spans="1:6" x14ac:dyDescent="0.25">
      <c r="A78" s="206" t="s">
        <v>88</v>
      </c>
      <c r="B78" s="127" t="s">
        <v>89</v>
      </c>
      <c r="C78" s="130">
        <f>C82</f>
        <v>14555838</v>
      </c>
      <c r="D78" s="128"/>
      <c r="E78" s="128"/>
      <c r="F78" s="130">
        <f t="shared" si="1"/>
        <v>14555838</v>
      </c>
    </row>
    <row r="79" spans="1:6" x14ac:dyDescent="0.25">
      <c r="A79" s="207" t="s">
        <v>511</v>
      </c>
      <c r="B79" s="129" t="s">
        <v>90</v>
      </c>
      <c r="C79" s="78"/>
      <c r="D79" s="78"/>
      <c r="E79" s="78"/>
      <c r="F79" s="78">
        <f t="shared" si="1"/>
        <v>0</v>
      </c>
    </row>
    <row r="80" spans="1:6" x14ac:dyDescent="0.25">
      <c r="A80" s="207" t="s">
        <v>512</v>
      </c>
      <c r="B80" s="129" t="s">
        <v>91</v>
      </c>
      <c r="C80" s="78"/>
      <c r="D80" s="78"/>
      <c r="E80" s="78"/>
      <c r="F80" s="78">
        <f t="shared" si="1"/>
        <v>0</v>
      </c>
    </row>
    <row r="81" spans="1:6" x14ac:dyDescent="0.25">
      <c r="A81" s="207" t="s">
        <v>513</v>
      </c>
      <c r="B81" s="129" t="s">
        <v>92</v>
      </c>
      <c r="C81" s="78"/>
      <c r="D81" s="78"/>
      <c r="E81" s="78"/>
      <c r="F81" s="78">
        <f t="shared" si="1"/>
        <v>0</v>
      </c>
    </row>
    <row r="82" spans="1:6" x14ac:dyDescent="0.25">
      <c r="A82" s="207" t="s">
        <v>514</v>
      </c>
      <c r="B82" s="129" t="s">
        <v>427</v>
      </c>
      <c r="C82" s="131">
        <v>14555838</v>
      </c>
      <c r="D82" s="78"/>
      <c r="E82" s="78"/>
      <c r="F82" s="131">
        <f t="shared" si="1"/>
        <v>14555838</v>
      </c>
    </row>
    <row r="83" spans="1:6" x14ac:dyDescent="0.25">
      <c r="A83" s="206" t="s">
        <v>93</v>
      </c>
      <c r="B83" s="127" t="s">
        <v>94</v>
      </c>
      <c r="C83" s="128"/>
      <c r="D83" s="128"/>
      <c r="E83" s="128"/>
      <c r="F83" s="128">
        <f t="shared" si="1"/>
        <v>0</v>
      </c>
    </row>
    <row r="84" spans="1:6" x14ac:dyDescent="0.25">
      <c r="A84" s="207" t="s">
        <v>95</v>
      </c>
      <c r="B84" s="129" t="s">
        <v>96</v>
      </c>
      <c r="C84" s="78"/>
      <c r="D84" s="78"/>
      <c r="E84" s="78"/>
      <c r="F84" s="78">
        <f t="shared" si="1"/>
        <v>0</v>
      </c>
    </row>
    <row r="85" spans="1:6" x14ac:dyDescent="0.25">
      <c r="A85" s="207" t="s">
        <v>97</v>
      </c>
      <c r="B85" s="129" t="s">
        <v>98</v>
      </c>
      <c r="C85" s="78"/>
      <c r="D85" s="78"/>
      <c r="E85" s="78"/>
      <c r="F85" s="78">
        <f t="shared" si="1"/>
        <v>0</v>
      </c>
    </row>
    <row r="86" spans="1:6" x14ac:dyDescent="0.25">
      <c r="A86" s="207" t="s">
        <v>99</v>
      </c>
      <c r="B86" s="129" t="s">
        <v>100</v>
      </c>
      <c r="C86" s="78"/>
      <c r="D86" s="78"/>
      <c r="E86" s="78"/>
      <c r="F86" s="78">
        <f t="shared" si="1"/>
        <v>0</v>
      </c>
    </row>
    <row r="87" spans="1:6" x14ac:dyDescent="0.25">
      <c r="A87" s="207" t="s">
        <v>101</v>
      </c>
      <c r="B87" s="129" t="s">
        <v>102</v>
      </c>
      <c r="C87" s="78"/>
      <c r="D87" s="78"/>
      <c r="E87" s="78"/>
      <c r="F87" s="78">
        <f t="shared" si="1"/>
        <v>0</v>
      </c>
    </row>
    <row r="88" spans="1:6" ht="21" x14ac:dyDescent="0.25">
      <c r="A88" s="206" t="s">
        <v>103</v>
      </c>
      <c r="B88" s="127" t="s">
        <v>104</v>
      </c>
      <c r="C88" s="128"/>
      <c r="D88" s="128"/>
      <c r="E88" s="128"/>
      <c r="F88" s="128">
        <f t="shared" si="1"/>
        <v>0</v>
      </c>
    </row>
    <row r="89" spans="1:6" ht="21" x14ac:dyDescent="0.25">
      <c r="A89" s="206" t="s">
        <v>105</v>
      </c>
      <c r="B89" s="127" t="s">
        <v>106</v>
      </c>
      <c r="C89" s="130">
        <f>C78</f>
        <v>14555838</v>
      </c>
      <c r="D89" s="128"/>
      <c r="E89" s="128"/>
      <c r="F89" s="130">
        <f t="shared" si="1"/>
        <v>14555838</v>
      </c>
    </row>
    <row r="90" spans="1:6" x14ac:dyDescent="0.25">
      <c r="A90" s="206" t="s">
        <v>107</v>
      </c>
      <c r="B90" s="127" t="s">
        <v>406</v>
      </c>
      <c r="C90" s="130">
        <f>C65+C89</f>
        <v>14705838</v>
      </c>
      <c r="D90" s="128"/>
      <c r="E90" s="128"/>
      <c r="F90" s="130">
        <f t="shared" si="1"/>
        <v>14705838</v>
      </c>
    </row>
    <row r="91" spans="1:6" x14ac:dyDescent="0.25">
      <c r="A91" s="133"/>
      <c r="B91" s="133"/>
      <c r="C91" s="133"/>
      <c r="D91" s="133"/>
      <c r="E91" s="133"/>
      <c r="F91" s="133"/>
    </row>
    <row r="92" spans="1:6" x14ac:dyDescent="0.25">
      <c r="A92" s="134"/>
      <c r="B92" s="134"/>
      <c r="C92" s="133"/>
      <c r="D92" s="133"/>
      <c r="E92" s="133"/>
      <c r="F92" s="133"/>
    </row>
    <row r="93" spans="1:6" x14ac:dyDescent="0.25">
      <c r="A93" s="135"/>
      <c r="B93" s="135"/>
      <c r="C93" s="136"/>
      <c r="D93" s="136"/>
      <c r="E93" s="136"/>
    </row>
    <row r="94" spans="1:6" ht="15" customHeight="1" x14ac:dyDescent="0.25">
      <c r="A94" s="330" t="s">
        <v>398</v>
      </c>
      <c r="B94" s="330" t="s">
        <v>399</v>
      </c>
      <c r="C94" s="333" t="s">
        <v>546</v>
      </c>
      <c r="D94" s="333"/>
      <c r="E94" s="333"/>
      <c r="F94" s="333"/>
    </row>
    <row r="95" spans="1:6" ht="21" x14ac:dyDescent="0.25">
      <c r="A95" s="330"/>
      <c r="B95" s="330"/>
      <c r="C95" s="124" t="s">
        <v>4</v>
      </c>
      <c r="D95" s="124" t="s">
        <v>5</v>
      </c>
      <c r="E95" s="124" t="s">
        <v>6</v>
      </c>
      <c r="F95" s="126" t="s">
        <v>7</v>
      </c>
    </row>
    <row r="96" spans="1:6" x14ac:dyDescent="0.25">
      <c r="A96" s="126">
        <v>1</v>
      </c>
      <c r="B96" s="126">
        <v>2</v>
      </c>
      <c r="C96" s="126">
        <v>3</v>
      </c>
      <c r="D96" s="126">
        <v>4</v>
      </c>
      <c r="E96" s="126">
        <v>5</v>
      </c>
      <c r="F96" s="126">
        <v>6</v>
      </c>
    </row>
    <row r="97" spans="1:6" x14ac:dyDescent="0.25">
      <c r="A97" s="330" t="s">
        <v>173</v>
      </c>
      <c r="B97" s="330"/>
      <c r="C97" s="330"/>
      <c r="D97" s="330"/>
      <c r="E97" s="330"/>
      <c r="F97" s="330"/>
    </row>
    <row r="98" spans="1:6" x14ac:dyDescent="0.25">
      <c r="A98" s="206" t="s">
        <v>8</v>
      </c>
      <c r="B98" s="127" t="s">
        <v>533</v>
      </c>
      <c r="C98" s="130">
        <f>C99+C100+C101+C102+C103</f>
        <v>14794571</v>
      </c>
      <c r="D98" s="128"/>
      <c r="E98" s="128"/>
      <c r="F98" s="130">
        <f t="shared" ref="F98:F152" si="2">C98+D98+E98</f>
        <v>14794571</v>
      </c>
    </row>
    <row r="99" spans="1:6" x14ac:dyDescent="0.25">
      <c r="A99" s="196" t="s">
        <v>455</v>
      </c>
      <c r="B99" s="129" t="s">
        <v>112</v>
      </c>
      <c r="C99" s="131">
        <v>7045660</v>
      </c>
      <c r="D99" s="78"/>
      <c r="E99" s="78"/>
      <c r="F99" s="131">
        <f t="shared" si="2"/>
        <v>7045660</v>
      </c>
    </row>
    <row r="100" spans="1:6" x14ac:dyDescent="0.25">
      <c r="A100" s="196" t="s">
        <v>516</v>
      </c>
      <c r="B100" s="129" t="s">
        <v>113</v>
      </c>
      <c r="C100" s="131">
        <v>1381298</v>
      </c>
      <c r="D100" s="78"/>
      <c r="E100" s="78"/>
      <c r="F100" s="131">
        <f t="shared" si="2"/>
        <v>1381298</v>
      </c>
    </row>
    <row r="101" spans="1:6" x14ac:dyDescent="0.25">
      <c r="A101" s="196" t="s">
        <v>456</v>
      </c>
      <c r="B101" s="129" t="s">
        <v>114</v>
      </c>
      <c r="C101" s="131">
        <v>6367613</v>
      </c>
      <c r="D101" s="78"/>
      <c r="E101" s="78"/>
      <c r="F101" s="131">
        <f t="shared" si="2"/>
        <v>6367613</v>
      </c>
    </row>
    <row r="102" spans="1:6" x14ac:dyDescent="0.25">
      <c r="A102" s="196" t="s">
        <v>457</v>
      </c>
      <c r="B102" s="129" t="s">
        <v>115</v>
      </c>
      <c r="C102" s="78"/>
      <c r="D102" s="78"/>
      <c r="E102" s="78"/>
      <c r="F102" s="78">
        <f t="shared" si="2"/>
        <v>0</v>
      </c>
    </row>
    <row r="103" spans="1:6" x14ac:dyDescent="0.25">
      <c r="A103" s="196" t="s">
        <v>458</v>
      </c>
      <c r="B103" s="129" t="s">
        <v>116</v>
      </c>
      <c r="C103" s="78"/>
      <c r="D103" s="78"/>
      <c r="E103" s="78"/>
      <c r="F103" s="78">
        <f t="shared" si="2"/>
        <v>0</v>
      </c>
    </row>
    <row r="104" spans="1:6" x14ac:dyDescent="0.25">
      <c r="A104" s="196" t="s">
        <v>459</v>
      </c>
      <c r="B104" s="129" t="s">
        <v>117</v>
      </c>
      <c r="C104" s="78"/>
      <c r="D104" s="78"/>
      <c r="E104" s="78"/>
      <c r="F104" s="78">
        <f t="shared" si="2"/>
        <v>0</v>
      </c>
    </row>
    <row r="105" spans="1:6" x14ac:dyDescent="0.25">
      <c r="A105" s="196" t="s">
        <v>460</v>
      </c>
      <c r="B105" s="137" t="s">
        <v>118</v>
      </c>
      <c r="C105" s="78"/>
      <c r="D105" s="78"/>
      <c r="E105" s="78"/>
      <c r="F105" s="78">
        <f t="shared" si="2"/>
        <v>0</v>
      </c>
    </row>
    <row r="106" spans="1:6" ht="22.5" x14ac:dyDescent="0.25">
      <c r="A106" s="196" t="s">
        <v>517</v>
      </c>
      <c r="B106" s="129" t="s">
        <v>119</v>
      </c>
      <c r="C106" s="78"/>
      <c r="D106" s="78"/>
      <c r="E106" s="78"/>
      <c r="F106" s="78">
        <f t="shared" si="2"/>
        <v>0</v>
      </c>
    </row>
    <row r="107" spans="1:6" ht="22.5" x14ac:dyDescent="0.25">
      <c r="A107" s="196" t="s">
        <v>518</v>
      </c>
      <c r="B107" s="129" t="s">
        <v>120</v>
      </c>
      <c r="C107" s="78"/>
      <c r="D107" s="78"/>
      <c r="E107" s="78"/>
      <c r="F107" s="78">
        <f t="shared" si="2"/>
        <v>0</v>
      </c>
    </row>
    <row r="108" spans="1:6" x14ac:dyDescent="0.25">
      <c r="A108" s="196" t="s">
        <v>519</v>
      </c>
      <c r="B108" s="137" t="s">
        <v>121</v>
      </c>
      <c r="C108" s="78"/>
      <c r="D108" s="78"/>
      <c r="E108" s="78"/>
      <c r="F108" s="78">
        <f t="shared" si="2"/>
        <v>0</v>
      </c>
    </row>
    <row r="109" spans="1:6" x14ac:dyDescent="0.25">
      <c r="A109" s="196" t="s">
        <v>520</v>
      </c>
      <c r="B109" s="137" t="s">
        <v>122</v>
      </c>
      <c r="C109" s="78"/>
      <c r="D109" s="78"/>
      <c r="E109" s="78"/>
      <c r="F109" s="78">
        <f t="shared" si="2"/>
        <v>0</v>
      </c>
    </row>
    <row r="110" spans="1:6" ht="22.5" x14ac:dyDescent="0.25">
      <c r="A110" s="196" t="s">
        <v>521</v>
      </c>
      <c r="B110" s="129" t="s">
        <v>123</v>
      </c>
      <c r="C110" s="78"/>
      <c r="D110" s="78"/>
      <c r="E110" s="78"/>
      <c r="F110" s="78">
        <f t="shared" si="2"/>
        <v>0</v>
      </c>
    </row>
    <row r="111" spans="1:6" x14ac:dyDescent="0.25">
      <c r="A111" s="196" t="s">
        <v>522</v>
      </c>
      <c r="B111" s="129" t="s">
        <v>124</v>
      </c>
      <c r="C111" s="78"/>
      <c r="D111" s="78"/>
      <c r="E111" s="78"/>
      <c r="F111" s="78">
        <f t="shared" si="2"/>
        <v>0</v>
      </c>
    </row>
    <row r="112" spans="1:6" x14ac:dyDescent="0.25">
      <c r="A112" s="196" t="s">
        <v>523</v>
      </c>
      <c r="B112" s="129" t="s">
        <v>125</v>
      </c>
      <c r="C112" s="78"/>
      <c r="D112" s="78"/>
      <c r="E112" s="78"/>
      <c r="F112" s="78">
        <f t="shared" si="2"/>
        <v>0</v>
      </c>
    </row>
    <row r="113" spans="1:6" ht="22.5" x14ac:dyDescent="0.25">
      <c r="A113" s="196" t="s">
        <v>524</v>
      </c>
      <c r="B113" s="129" t="s">
        <v>126</v>
      </c>
      <c r="C113" s="78"/>
      <c r="D113" s="78"/>
      <c r="E113" s="78"/>
      <c r="F113" s="78">
        <f t="shared" si="2"/>
        <v>0</v>
      </c>
    </row>
    <row r="114" spans="1:6" x14ac:dyDescent="0.25">
      <c r="A114" s="206" t="s">
        <v>16</v>
      </c>
      <c r="B114" s="127" t="s">
        <v>534</v>
      </c>
      <c r="C114" s="130">
        <f>C115+C117</f>
        <v>1908810</v>
      </c>
      <c r="D114" s="128"/>
      <c r="E114" s="128"/>
      <c r="F114" s="130">
        <f t="shared" si="2"/>
        <v>1908810</v>
      </c>
    </row>
    <row r="115" spans="1:6" x14ac:dyDescent="0.25">
      <c r="A115" s="196" t="s">
        <v>461</v>
      </c>
      <c r="B115" s="129" t="s">
        <v>128</v>
      </c>
      <c r="C115" s="131">
        <v>1308100</v>
      </c>
      <c r="D115" s="78"/>
      <c r="E115" s="78"/>
      <c r="F115" s="131">
        <f t="shared" si="2"/>
        <v>1308100</v>
      </c>
    </row>
    <row r="116" spans="1:6" x14ac:dyDescent="0.25">
      <c r="A116" s="196" t="s">
        <v>462</v>
      </c>
      <c r="B116" s="129" t="s">
        <v>129</v>
      </c>
      <c r="C116" s="78"/>
      <c r="D116" s="78"/>
      <c r="E116" s="78"/>
      <c r="F116" s="78">
        <f t="shared" si="2"/>
        <v>0</v>
      </c>
    </row>
    <row r="117" spans="1:6" x14ac:dyDescent="0.25">
      <c r="A117" s="196" t="s">
        <v>463</v>
      </c>
      <c r="B117" s="129" t="s">
        <v>130</v>
      </c>
      <c r="C117" s="78">
        <v>600710</v>
      </c>
      <c r="D117" s="78"/>
      <c r="E117" s="78"/>
      <c r="F117" s="78">
        <f t="shared" si="2"/>
        <v>600710</v>
      </c>
    </row>
    <row r="118" spans="1:6" x14ac:dyDescent="0.25">
      <c r="A118" s="196" t="s">
        <v>464</v>
      </c>
      <c r="B118" s="129" t="s">
        <v>131</v>
      </c>
      <c r="C118" s="78"/>
      <c r="D118" s="78"/>
      <c r="E118" s="78"/>
      <c r="F118" s="78">
        <f t="shared" si="2"/>
        <v>0</v>
      </c>
    </row>
    <row r="119" spans="1:6" x14ac:dyDescent="0.25">
      <c r="A119" s="196" t="s">
        <v>465</v>
      </c>
      <c r="B119" s="129" t="s">
        <v>132</v>
      </c>
      <c r="C119" s="78"/>
      <c r="D119" s="78"/>
      <c r="E119" s="78"/>
      <c r="F119" s="78">
        <f t="shared" si="2"/>
        <v>0</v>
      </c>
    </row>
    <row r="120" spans="1:6" ht="22.5" x14ac:dyDescent="0.25">
      <c r="A120" s="196" t="s">
        <v>466</v>
      </c>
      <c r="B120" s="129" t="s">
        <v>133</v>
      </c>
      <c r="C120" s="78"/>
      <c r="D120" s="78"/>
      <c r="E120" s="78"/>
      <c r="F120" s="78">
        <f t="shared" si="2"/>
        <v>0</v>
      </c>
    </row>
    <row r="121" spans="1:6" ht="22.5" x14ac:dyDescent="0.25">
      <c r="A121" s="196" t="s">
        <v>525</v>
      </c>
      <c r="B121" s="129" t="s">
        <v>134</v>
      </c>
      <c r="C121" s="78"/>
      <c r="D121" s="78"/>
      <c r="E121" s="78"/>
      <c r="F121" s="78">
        <f t="shared" si="2"/>
        <v>0</v>
      </c>
    </row>
    <row r="122" spans="1:6" ht="22.5" x14ac:dyDescent="0.25">
      <c r="A122" s="196" t="s">
        <v>526</v>
      </c>
      <c r="B122" s="129" t="s">
        <v>120</v>
      </c>
      <c r="C122" s="78"/>
      <c r="D122" s="78"/>
      <c r="E122" s="78"/>
      <c r="F122" s="78">
        <f t="shared" si="2"/>
        <v>0</v>
      </c>
    </row>
    <row r="123" spans="1:6" x14ac:dyDescent="0.25">
      <c r="A123" s="196" t="s">
        <v>527</v>
      </c>
      <c r="B123" s="129" t="s">
        <v>135</v>
      </c>
      <c r="C123" s="78"/>
      <c r="D123" s="78"/>
      <c r="E123" s="78"/>
      <c r="F123" s="78">
        <f t="shared" si="2"/>
        <v>0</v>
      </c>
    </row>
    <row r="124" spans="1:6" x14ac:dyDescent="0.25">
      <c r="A124" s="196" t="s">
        <v>528</v>
      </c>
      <c r="B124" s="129" t="s">
        <v>136</v>
      </c>
      <c r="C124" s="78"/>
      <c r="D124" s="78"/>
      <c r="E124" s="78"/>
      <c r="F124" s="78">
        <f t="shared" si="2"/>
        <v>0</v>
      </c>
    </row>
    <row r="125" spans="1:6" ht="22.5" x14ac:dyDescent="0.25">
      <c r="A125" s="196" t="s">
        <v>529</v>
      </c>
      <c r="B125" s="129" t="s">
        <v>123</v>
      </c>
      <c r="C125" s="78"/>
      <c r="D125" s="78"/>
      <c r="E125" s="78"/>
      <c r="F125" s="78">
        <f t="shared" si="2"/>
        <v>0</v>
      </c>
    </row>
    <row r="126" spans="1:6" x14ac:dyDescent="0.25">
      <c r="A126" s="196" t="s">
        <v>530</v>
      </c>
      <c r="B126" s="129" t="s">
        <v>137</v>
      </c>
      <c r="C126" s="78"/>
      <c r="D126" s="78"/>
      <c r="E126" s="78"/>
      <c r="F126" s="78">
        <f t="shared" si="2"/>
        <v>0</v>
      </c>
    </row>
    <row r="127" spans="1:6" ht="22.5" x14ac:dyDescent="0.25">
      <c r="A127" s="196" t="s">
        <v>531</v>
      </c>
      <c r="B127" s="129" t="s">
        <v>138</v>
      </c>
      <c r="C127" s="78"/>
      <c r="D127" s="78"/>
      <c r="E127" s="78"/>
      <c r="F127" s="78">
        <f t="shared" si="2"/>
        <v>0</v>
      </c>
    </row>
    <row r="128" spans="1:6" x14ac:dyDescent="0.25">
      <c r="A128" s="206" t="s">
        <v>24</v>
      </c>
      <c r="B128" s="127" t="s">
        <v>139</v>
      </c>
      <c r="C128" s="128"/>
      <c r="D128" s="128"/>
      <c r="E128" s="128"/>
      <c r="F128" s="128">
        <f t="shared" si="2"/>
        <v>0</v>
      </c>
    </row>
    <row r="129" spans="1:6" x14ac:dyDescent="0.25">
      <c r="A129" s="196" t="s">
        <v>467</v>
      </c>
      <c r="B129" s="129" t="s">
        <v>140</v>
      </c>
      <c r="C129" s="78"/>
      <c r="D129" s="78"/>
      <c r="E129" s="78"/>
      <c r="F129" s="78">
        <f t="shared" si="2"/>
        <v>0</v>
      </c>
    </row>
    <row r="130" spans="1:6" x14ac:dyDescent="0.25">
      <c r="A130" s="196" t="s">
        <v>468</v>
      </c>
      <c r="B130" s="129" t="s">
        <v>141</v>
      </c>
      <c r="C130" s="78"/>
      <c r="D130" s="78"/>
      <c r="E130" s="78"/>
      <c r="F130" s="78">
        <f t="shared" si="2"/>
        <v>0</v>
      </c>
    </row>
    <row r="131" spans="1:6" x14ac:dyDescent="0.25">
      <c r="A131" s="206" t="s">
        <v>142</v>
      </c>
      <c r="B131" s="127" t="s">
        <v>143</v>
      </c>
      <c r="C131" s="130">
        <f>C98+C114</f>
        <v>16703381</v>
      </c>
      <c r="D131" s="128"/>
      <c r="E131" s="128"/>
      <c r="F131" s="130">
        <f t="shared" si="2"/>
        <v>16703381</v>
      </c>
    </row>
    <row r="132" spans="1:6" ht="21" x14ac:dyDescent="0.25">
      <c r="A132" s="206" t="s">
        <v>40</v>
      </c>
      <c r="B132" s="127" t="s">
        <v>144</v>
      </c>
      <c r="C132" s="128"/>
      <c r="D132" s="128"/>
      <c r="E132" s="128"/>
      <c r="F132" s="128">
        <f t="shared" si="2"/>
        <v>0</v>
      </c>
    </row>
    <row r="133" spans="1:6" x14ac:dyDescent="0.25">
      <c r="A133" s="196" t="s">
        <v>479</v>
      </c>
      <c r="B133" s="129" t="s">
        <v>407</v>
      </c>
      <c r="C133" s="78"/>
      <c r="D133" s="78"/>
      <c r="E133" s="78"/>
      <c r="F133" s="78">
        <f t="shared" si="2"/>
        <v>0</v>
      </c>
    </row>
    <row r="134" spans="1:6" ht="22.5" x14ac:dyDescent="0.25">
      <c r="A134" s="196" t="s">
        <v>480</v>
      </c>
      <c r="B134" s="129" t="s">
        <v>408</v>
      </c>
      <c r="C134" s="78"/>
      <c r="D134" s="78"/>
      <c r="E134" s="78"/>
      <c r="F134" s="78">
        <f t="shared" si="2"/>
        <v>0</v>
      </c>
    </row>
    <row r="135" spans="1:6" x14ac:dyDescent="0.25">
      <c r="A135" s="196" t="s">
        <v>481</v>
      </c>
      <c r="B135" s="129" t="s">
        <v>409</v>
      </c>
      <c r="C135" s="78"/>
      <c r="D135" s="78"/>
      <c r="E135" s="78"/>
      <c r="F135" s="78">
        <f t="shared" si="2"/>
        <v>0</v>
      </c>
    </row>
    <row r="136" spans="1:6" x14ac:dyDescent="0.25">
      <c r="A136" s="154" t="s">
        <v>52</v>
      </c>
      <c r="B136" s="127" t="s">
        <v>148</v>
      </c>
      <c r="C136" s="128"/>
      <c r="D136" s="128"/>
      <c r="E136" s="128"/>
      <c r="F136" s="128">
        <f t="shared" si="2"/>
        <v>0</v>
      </c>
    </row>
    <row r="137" spans="1:6" x14ac:dyDescent="0.25">
      <c r="A137" s="196" t="s">
        <v>489</v>
      </c>
      <c r="B137" s="129" t="s">
        <v>149</v>
      </c>
      <c r="C137" s="78"/>
      <c r="D137" s="78"/>
      <c r="E137" s="78"/>
      <c r="F137" s="78">
        <f t="shared" si="2"/>
        <v>0</v>
      </c>
    </row>
    <row r="138" spans="1:6" x14ac:dyDescent="0.25">
      <c r="A138" s="196" t="s">
        <v>490</v>
      </c>
      <c r="B138" s="129" t="s">
        <v>150</v>
      </c>
      <c r="C138" s="78"/>
      <c r="D138" s="78"/>
      <c r="E138" s="78"/>
      <c r="F138" s="78">
        <f t="shared" si="2"/>
        <v>0</v>
      </c>
    </row>
    <row r="139" spans="1:6" x14ac:dyDescent="0.25">
      <c r="A139" s="196" t="s">
        <v>491</v>
      </c>
      <c r="B139" s="129" t="s">
        <v>151</v>
      </c>
      <c r="C139" s="78"/>
      <c r="D139" s="78"/>
      <c r="E139" s="78"/>
      <c r="F139" s="78">
        <f t="shared" si="2"/>
        <v>0</v>
      </c>
    </row>
    <row r="140" spans="1:6" x14ac:dyDescent="0.25">
      <c r="A140" s="196" t="s">
        <v>492</v>
      </c>
      <c r="B140" s="129" t="s">
        <v>152</v>
      </c>
      <c r="C140" s="78"/>
      <c r="D140" s="78"/>
      <c r="E140" s="78"/>
      <c r="F140" s="78">
        <f t="shared" si="2"/>
        <v>0</v>
      </c>
    </row>
    <row r="141" spans="1:6" x14ac:dyDescent="0.25">
      <c r="A141" s="154" t="s">
        <v>153</v>
      </c>
      <c r="B141" s="127" t="s">
        <v>154</v>
      </c>
      <c r="C141" s="128"/>
      <c r="D141" s="128"/>
      <c r="E141" s="128"/>
      <c r="F141" s="128">
        <f t="shared" si="2"/>
        <v>0</v>
      </c>
    </row>
    <row r="142" spans="1:6" x14ac:dyDescent="0.25">
      <c r="A142" s="196" t="s">
        <v>494</v>
      </c>
      <c r="B142" s="129" t="s">
        <v>155</v>
      </c>
      <c r="C142" s="78"/>
      <c r="D142" s="78"/>
      <c r="E142" s="78"/>
      <c r="F142" s="78">
        <f t="shared" si="2"/>
        <v>0</v>
      </c>
    </row>
    <row r="143" spans="1:6" x14ac:dyDescent="0.25">
      <c r="A143" s="196" t="s">
        <v>495</v>
      </c>
      <c r="B143" s="129" t="s">
        <v>156</v>
      </c>
      <c r="C143" s="78"/>
      <c r="D143" s="78"/>
      <c r="E143" s="78"/>
      <c r="F143" s="78">
        <f t="shared" si="2"/>
        <v>0</v>
      </c>
    </row>
    <row r="144" spans="1:6" x14ac:dyDescent="0.25">
      <c r="A144" s="196" t="s">
        <v>496</v>
      </c>
      <c r="B144" s="129" t="s">
        <v>157</v>
      </c>
      <c r="C144" s="78"/>
      <c r="D144" s="78"/>
      <c r="E144" s="78"/>
      <c r="F144" s="78">
        <f t="shared" si="2"/>
        <v>0</v>
      </c>
    </row>
    <row r="145" spans="1:6" x14ac:dyDescent="0.25">
      <c r="A145" s="196" t="s">
        <v>497</v>
      </c>
      <c r="B145" s="129" t="s">
        <v>158</v>
      </c>
      <c r="C145" s="78"/>
      <c r="D145" s="78"/>
      <c r="E145" s="78"/>
      <c r="F145" s="78">
        <f t="shared" si="2"/>
        <v>0</v>
      </c>
    </row>
    <row r="146" spans="1:6" x14ac:dyDescent="0.25">
      <c r="A146" s="154" t="s">
        <v>65</v>
      </c>
      <c r="B146" s="127" t="s">
        <v>159</v>
      </c>
      <c r="C146" s="128"/>
      <c r="D146" s="128"/>
      <c r="E146" s="128"/>
      <c r="F146" s="128">
        <f t="shared" si="2"/>
        <v>0</v>
      </c>
    </row>
    <row r="147" spans="1:6" x14ac:dyDescent="0.25">
      <c r="A147" s="196" t="s">
        <v>498</v>
      </c>
      <c r="B147" s="129" t="s">
        <v>410</v>
      </c>
      <c r="C147" s="78"/>
      <c r="D147" s="78"/>
      <c r="E147" s="78"/>
      <c r="F147" s="78">
        <f t="shared" si="2"/>
        <v>0</v>
      </c>
    </row>
    <row r="148" spans="1:6" x14ac:dyDescent="0.25">
      <c r="A148" s="196" t="s">
        <v>499</v>
      </c>
      <c r="B148" s="129" t="s">
        <v>411</v>
      </c>
      <c r="C148" s="78"/>
      <c r="D148" s="78"/>
      <c r="E148" s="78"/>
      <c r="F148" s="78">
        <f t="shared" si="2"/>
        <v>0</v>
      </c>
    </row>
    <row r="149" spans="1:6" x14ac:dyDescent="0.25">
      <c r="A149" s="196" t="s">
        <v>500</v>
      </c>
      <c r="B149" s="129" t="s">
        <v>412</v>
      </c>
      <c r="C149" s="78"/>
      <c r="D149" s="78"/>
      <c r="E149" s="78"/>
      <c r="F149" s="78">
        <f t="shared" si="2"/>
        <v>0</v>
      </c>
    </row>
    <row r="150" spans="1:6" x14ac:dyDescent="0.25">
      <c r="A150" s="196" t="s">
        <v>501</v>
      </c>
      <c r="B150" s="129" t="s">
        <v>413</v>
      </c>
      <c r="C150" s="78"/>
      <c r="D150" s="78"/>
      <c r="E150" s="78"/>
      <c r="F150" s="78">
        <f t="shared" si="2"/>
        <v>0</v>
      </c>
    </row>
    <row r="151" spans="1:6" x14ac:dyDescent="0.25">
      <c r="A151" s="154" t="s">
        <v>71</v>
      </c>
      <c r="B151" s="127" t="s">
        <v>164</v>
      </c>
      <c r="C151" s="128"/>
      <c r="D151" s="128"/>
      <c r="E151" s="128"/>
      <c r="F151" s="128">
        <f t="shared" si="2"/>
        <v>0</v>
      </c>
    </row>
    <row r="152" spans="1:6" x14ac:dyDescent="0.25">
      <c r="A152" s="154" t="s">
        <v>165</v>
      </c>
      <c r="B152" s="127" t="s">
        <v>166</v>
      </c>
      <c r="C152" s="130">
        <f>C131</f>
        <v>16703381</v>
      </c>
      <c r="D152" s="128"/>
      <c r="E152" s="128"/>
      <c r="F152" s="130">
        <f t="shared" si="2"/>
        <v>16703381</v>
      </c>
    </row>
    <row r="153" spans="1:6" x14ac:dyDescent="0.25">
      <c r="A153" s="138"/>
      <c r="B153" s="138"/>
      <c r="C153" s="138"/>
      <c r="D153" s="138"/>
      <c r="E153" s="138"/>
      <c r="F153" s="141">
        <f>F90-F152</f>
        <v>-1997543</v>
      </c>
    </row>
    <row r="154" spans="1:6" x14ac:dyDescent="0.25">
      <c r="A154" s="331" t="s">
        <v>417</v>
      </c>
      <c r="B154" s="331"/>
      <c r="C154" s="332">
        <v>2</v>
      </c>
      <c r="D154" s="332"/>
      <c r="E154" s="332"/>
      <c r="F154" s="332"/>
    </row>
    <row r="155" spans="1:6" x14ac:dyDescent="0.25">
      <c r="A155" s="331" t="s">
        <v>418</v>
      </c>
      <c r="B155" s="331"/>
      <c r="C155" s="332">
        <v>0</v>
      </c>
      <c r="D155" s="332"/>
      <c r="E155" s="332"/>
      <c r="F155" s="332"/>
    </row>
    <row r="156" spans="1:6" ht="15.75" x14ac:dyDescent="0.25">
      <c r="A156" s="139"/>
    </row>
  </sheetData>
  <mergeCells count="16">
    <mergeCell ref="B1:F1"/>
    <mergeCell ref="B2:F2"/>
    <mergeCell ref="B3:F3"/>
    <mergeCell ref="A4:F4"/>
    <mergeCell ref="A8:F8"/>
    <mergeCell ref="A5:A6"/>
    <mergeCell ref="B5:B6"/>
    <mergeCell ref="C5:F5"/>
    <mergeCell ref="A155:B155"/>
    <mergeCell ref="C155:F155"/>
    <mergeCell ref="A94:A95"/>
    <mergeCell ref="B94:B95"/>
    <mergeCell ref="C94:F94"/>
    <mergeCell ref="A97:F97"/>
    <mergeCell ref="A154:B154"/>
    <mergeCell ref="C154:F154"/>
  </mergeCells>
  <pageMargins left="0.7" right="0.7" top="0.75" bottom="0.75" header="0.3" footer="0.3"/>
  <pageSetup paperSize="9" scale="74" orientation="portrait" r:id="rId1"/>
  <rowBreaks count="1" manualBreakCount="1"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1"/>
  <sheetViews>
    <sheetView topLeftCell="A37" zoomScaleNormal="100" workbookViewId="0">
      <selection activeCell="E29" sqref="E29"/>
    </sheetView>
  </sheetViews>
  <sheetFormatPr defaultRowHeight="11.25" x14ac:dyDescent="0.2"/>
  <cols>
    <col min="1" max="1" width="5.7109375" style="174" customWidth="1"/>
    <col min="2" max="2" width="36.140625" style="175" customWidth="1"/>
    <col min="3" max="6" width="12.7109375" style="161" customWidth="1"/>
    <col min="7" max="7" width="13.140625" style="161" customWidth="1"/>
    <col min="8" max="8" width="12.28515625" style="161" bestFit="1" customWidth="1"/>
    <col min="9" max="16384" width="9.140625" style="161"/>
  </cols>
  <sheetData>
    <row r="1" spans="1:7" x14ac:dyDescent="0.2">
      <c r="A1" s="247" t="s">
        <v>109</v>
      </c>
      <c r="B1" s="247"/>
      <c r="C1" s="247"/>
      <c r="D1" s="247"/>
      <c r="E1" s="247"/>
      <c r="F1" s="247"/>
    </row>
    <row r="2" spans="1:7" x14ac:dyDescent="0.2">
      <c r="A2" s="248" t="s">
        <v>605</v>
      </c>
      <c r="B2" s="248"/>
      <c r="C2" s="248"/>
      <c r="D2" s="248"/>
      <c r="E2" s="248"/>
      <c r="F2" s="248"/>
    </row>
    <row r="3" spans="1:7" ht="15" customHeight="1" x14ac:dyDescent="0.2">
      <c r="A3" s="245" t="s">
        <v>260</v>
      </c>
      <c r="B3" s="242" t="s">
        <v>110</v>
      </c>
      <c r="C3" s="243" t="s">
        <v>546</v>
      </c>
      <c r="D3" s="243"/>
      <c r="E3" s="243"/>
      <c r="F3" s="243"/>
    </row>
    <row r="4" spans="1:7" ht="21" x14ac:dyDescent="0.2">
      <c r="A4" s="246"/>
      <c r="B4" s="242"/>
      <c r="C4" s="147" t="s">
        <v>4</v>
      </c>
      <c r="D4" s="147" t="s">
        <v>5</v>
      </c>
      <c r="E4" s="147" t="s">
        <v>6</v>
      </c>
      <c r="F4" s="147" t="s">
        <v>7</v>
      </c>
    </row>
    <row r="5" spans="1:7" x14ac:dyDescent="0.2">
      <c r="A5" s="154">
        <v>1</v>
      </c>
      <c r="B5" s="147">
        <v>2</v>
      </c>
      <c r="C5" s="147">
        <v>3</v>
      </c>
      <c r="D5" s="147">
        <v>4</v>
      </c>
      <c r="E5" s="147">
        <v>5</v>
      </c>
      <c r="F5" s="147">
        <v>6</v>
      </c>
    </row>
    <row r="6" spans="1:7" x14ac:dyDescent="0.2">
      <c r="A6" s="155" t="s">
        <v>8</v>
      </c>
      <c r="B6" s="53" t="s">
        <v>111</v>
      </c>
      <c r="C6" s="44">
        <f>'9.8 melléklet'!C99+'9.1 melléklet'!D101</f>
        <v>828221407</v>
      </c>
      <c r="D6" s="44">
        <f>'9.8 melléklet'!D99+'9.1 melléklet'!E101</f>
        <v>73141340</v>
      </c>
      <c r="E6" s="44">
        <f>'9.8 melléklet'!E99+'9.1 melléklet'!F101</f>
        <v>238082928</v>
      </c>
      <c r="F6" s="44">
        <f>'9.8 melléklet'!F99+'9.1 melléklet'!G101</f>
        <v>1139445675</v>
      </c>
    </row>
    <row r="7" spans="1:7" x14ac:dyDescent="0.2">
      <c r="A7" s="60" t="s">
        <v>455</v>
      </c>
      <c r="B7" s="54" t="s">
        <v>112</v>
      </c>
      <c r="C7" s="42">
        <f>'9.8 melléklet'!C100+'9.1 melléklet'!D102</f>
        <v>406629986</v>
      </c>
      <c r="D7" s="42">
        <f>'9.8 melléklet'!D100+'9.1 melléklet'!E102</f>
        <v>0</v>
      </c>
      <c r="E7" s="42">
        <f>'9.8 melléklet'!E100+'9.1 melléklet'!F102</f>
        <v>158810000</v>
      </c>
      <c r="F7" s="42">
        <f>'9.8 melléklet'!F100+'9.1 melléklet'!G102</f>
        <v>565439986</v>
      </c>
    </row>
    <row r="8" spans="1:7" ht="22.5" x14ac:dyDescent="0.2">
      <c r="A8" s="60" t="s">
        <v>516</v>
      </c>
      <c r="B8" s="54" t="s">
        <v>113</v>
      </c>
      <c r="C8" s="42">
        <f>'9.8 melléklet'!C101+'9.1 melléklet'!D103</f>
        <v>80863991</v>
      </c>
      <c r="D8" s="42">
        <f>'9.8 melléklet'!D101+'9.1 melléklet'!E103</f>
        <v>0</v>
      </c>
      <c r="E8" s="42">
        <f>'9.8 melléklet'!E101+'9.1 melléklet'!F103</f>
        <v>35232127</v>
      </c>
      <c r="F8" s="42">
        <f>'9.8 melléklet'!F101+'9.1 melléklet'!G103</f>
        <v>116096118</v>
      </c>
    </row>
    <row r="9" spans="1:7" x14ac:dyDescent="0.2">
      <c r="A9" s="60" t="s">
        <v>456</v>
      </c>
      <c r="B9" s="54" t="s">
        <v>114</v>
      </c>
      <c r="C9" s="42">
        <f>'9.8 melléklet'!C102+'9.1 melléklet'!D104</f>
        <v>335727430</v>
      </c>
      <c r="D9" s="42">
        <f>'9.8 melléklet'!D102+'9.1 melléklet'!E104</f>
        <v>6000000</v>
      </c>
      <c r="E9" s="42">
        <f>'9.8 melléklet'!E102+'9.1 melléklet'!F104</f>
        <v>44040801</v>
      </c>
      <c r="F9" s="42">
        <f>'9.8 melléklet'!F102+'9.1 melléklet'!G104</f>
        <v>385768231</v>
      </c>
    </row>
    <row r="10" spans="1:7" x14ac:dyDescent="0.2">
      <c r="A10" s="60" t="s">
        <v>457</v>
      </c>
      <c r="B10" s="54" t="s">
        <v>115</v>
      </c>
      <c r="C10" s="42">
        <f>'9.8 melléklet'!C103+'9.1 melléklet'!D105</f>
        <v>5000000</v>
      </c>
      <c r="D10" s="43">
        <f>'9.8 melléklet'!D103+'9.1 melléklet'!E105</f>
        <v>0</v>
      </c>
      <c r="E10" s="43">
        <f>'9.8 melléklet'!E103+'9.1 melléklet'!F105</f>
        <v>0</v>
      </c>
      <c r="F10" s="42">
        <f>'9.8 melléklet'!F103+'9.1 melléklet'!G105</f>
        <v>5000000</v>
      </c>
    </row>
    <row r="11" spans="1:7" x14ac:dyDescent="0.2">
      <c r="A11" s="60" t="s">
        <v>458</v>
      </c>
      <c r="B11" s="54" t="s">
        <v>116</v>
      </c>
      <c r="C11" s="42">
        <f>'9.8 melléklet'!C104+'9.1 melléklet'!D106</f>
        <v>0</v>
      </c>
      <c r="D11" s="42">
        <f>'9.8 melléklet'!D104+'9.1 melléklet'!E106</f>
        <v>67141340</v>
      </c>
      <c r="E11" s="43">
        <f>'9.8 melléklet'!E104+'9.1 melléklet'!F106</f>
        <v>0</v>
      </c>
      <c r="F11" s="42">
        <f>'9.8 melléklet'!F104+'9.1 melléklet'!G106</f>
        <v>67141340</v>
      </c>
      <c r="G11" s="164" t="s">
        <v>428</v>
      </c>
    </row>
    <row r="12" spans="1:7" x14ac:dyDescent="0.2">
      <c r="A12" s="60" t="s">
        <v>459</v>
      </c>
      <c r="B12" s="54" t="s">
        <v>117</v>
      </c>
      <c r="C12" s="42">
        <f>'9.8 melléklet'!C105+'9.1 melléklet'!D107</f>
        <v>0</v>
      </c>
      <c r="D12" s="43">
        <f>'9.8 melléklet'!D105+'9.1 melléklet'!E107</f>
        <v>0</v>
      </c>
      <c r="E12" s="43">
        <f>'9.8 melléklet'!E105+'9.1 melléklet'!F107</f>
        <v>0</v>
      </c>
      <c r="F12" s="42">
        <f>'9.8 melléklet'!F105+'9.1 melléklet'!G107</f>
        <v>0</v>
      </c>
      <c r="G12" s="164" t="s">
        <v>428</v>
      </c>
    </row>
    <row r="13" spans="1:7" ht="22.5" x14ac:dyDescent="0.2">
      <c r="A13" s="60" t="s">
        <v>460</v>
      </c>
      <c r="B13" s="54" t="s">
        <v>118</v>
      </c>
      <c r="C13" s="43">
        <f>'9.8 melléklet'!C106+'9.1 melléklet'!D108</f>
        <v>0</v>
      </c>
      <c r="D13" s="43">
        <f>'9.8 melléklet'!D106+'9.1 melléklet'!E108</f>
        <v>0</v>
      </c>
      <c r="E13" s="43">
        <f>'9.8 melléklet'!E106+'9.1 melléklet'!F108</f>
        <v>0</v>
      </c>
      <c r="F13" s="43">
        <f>'9.8 melléklet'!F106+'9.1 melléklet'!G108</f>
        <v>0</v>
      </c>
    </row>
    <row r="14" spans="1:7" ht="22.5" x14ac:dyDescent="0.2">
      <c r="A14" s="60" t="s">
        <v>517</v>
      </c>
      <c r="B14" s="54" t="s">
        <v>119</v>
      </c>
      <c r="C14" s="43">
        <f>'9.8 melléklet'!C107+'9.1 melléklet'!D109</f>
        <v>0</v>
      </c>
      <c r="D14" s="43">
        <f>'9.8 melléklet'!D107+'9.1 melléklet'!E109</f>
        <v>0</v>
      </c>
      <c r="E14" s="43">
        <f>'9.8 melléklet'!E107+'9.1 melléklet'!F109</f>
        <v>0</v>
      </c>
      <c r="F14" s="43">
        <f>'9.8 melléklet'!F107+'9.1 melléklet'!G109</f>
        <v>0</v>
      </c>
    </row>
    <row r="15" spans="1:7" ht="22.5" x14ac:dyDescent="0.2">
      <c r="A15" s="60" t="s">
        <v>518</v>
      </c>
      <c r="B15" s="54" t="s">
        <v>120</v>
      </c>
      <c r="C15" s="43">
        <f>'9.8 melléklet'!C108+'9.1 melléklet'!D110</f>
        <v>0</v>
      </c>
      <c r="D15" s="43">
        <f>'9.8 melléklet'!D108+'9.1 melléklet'!E110</f>
        <v>0</v>
      </c>
      <c r="E15" s="43">
        <f>'9.8 melléklet'!E108+'9.1 melléklet'!F110</f>
        <v>0</v>
      </c>
      <c r="F15" s="43">
        <f>'9.8 melléklet'!F108+'9.1 melléklet'!G110</f>
        <v>0</v>
      </c>
    </row>
    <row r="16" spans="1:7" x14ac:dyDescent="0.2">
      <c r="A16" s="60" t="s">
        <v>519</v>
      </c>
      <c r="B16" s="54" t="s">
        <v>121</v>
      </c>
      <c r="C16" s="43">
        <f>'9.8 melléklet'!C109+'9.1 melléklet'!D111</f>
        <v>0</v>
      </c>
      <c r="D16" s="43">
        <f>'9.8 melléklet'!D109+'9.1 melléklet'!E111</f>
        <v>0</v>
      </c>
      <c r="E16" s="43">
        <f>'9.8 melléklet'!E109+'9.1 melléklet'!F111</f>
        <v>0</v>
      </c>
      <c r="F16" s="43">
        <f>'9.8 melléklet'!F109+'9.1 melléklet'!G111</f>
        <v>0</v>
      </c>
    </row>
    <row r="17" spans="1:8" ht="22.5" x14ac:dyDescent="0.2">
      <c r="A17" s="60" t="s">
        <v>520</v>
      </c>
      <c r="B17" s="54" t="s">
        <v>122</v>
      </c>
      <c r="C17" s="43">
        <f>'9.8 melléklet'!C110+'9.1 melléklet'!D112</f>
        <v>0</v>
      </c>
      <c r="D17" s="43">
        <f>'9.8 melléklet'!D110+'9.1 melléklet'!E112</f>
        <v>0</v>
      </c>
      <c r="E17" s="43">
        <f>'9.8 melléklet'!E110+'9.1 melléklet'!F112</f>
        <v>0</v>
      </c>
      <c r="F17" s="43">
        <f>'9.8 melléklet'!F110+'9.1 melléklet'!G112</f>
        <v>0</v>
      </c>
    </row>
    <row r="18" spans="1:8" ht="22.5" x14ac:dyDescent="0.2">
      <c r="A18" s="60" t="s">
        <v>521</v>
      </c>
      <c r="B18" s="54" t="s">
        <v>123</v>
      </c>
      <c r="C18" s="43">
        <f>'9.8 melléklet'!C111+'9.1 melléklet'!D113</f>
        <v>0</v>
      </c>
      <c r="D18" s="43">
        <f>'9.8 melléklet'!D111+'9.1 melléklet'!E113</f>
        <v>0</v>
      </c>
      <c r="E18" s="43">
        <f>'9.8 melléklet'!E111+'9.1 melléklet'!F113</f>
        <v>0</v>
      </c>
      <c r="F18" s="43">
        <f>'9.8 melléklet'!F111+'9.1 melléklet'!G113</f>
        <v>0</v>
      </c>
    </row>
    <row r="19" spans="1:8" x14ac:dyDescent="0.2">
      <c r="A19" s="60" t="s">
        <v>522</v>
      </c>
      <c r="B19" s="54" t="s">
        <v>124</v>
      </c>
      <c r="C19" s="43">
        <f>'9.8 melléklet'!C112+'9.1 melléklet'!D114</f>
        <v>0</v>
      </c>
      <c r="D19" s="43">
        <f>'9.8 melléklet'!D112+'9.1 melléklet'!E114</f>
        <v>0</v>
      </c>
      <c r="E19" s="43">
        <f>'9.8 melléklet'!E112+'9.1 melléklet'!F114</f>
        <v>0</v>
      </c>
      <c r="F19" s="43">
        <f>'9.8 melléklet'!F112+'9.1 melléklet'!G114</f>
        <v>0</v>
      </c>
    </row>
    <row r="20" spans="1:8" x14ac:dyDescent="0.2">
      <c r="A20" s="60" t="s">
        <v>523</v>
      </c>
      <c r="B20" s="54" t="s">
        <v>125</v>
      </c>
      <c r="C20" s="43">
        <f>'9.8 melléklet'!C113+'9.1 melléklet'!D115</f>
        <v>0</v>
      </c>
      <c r="D20" s="43">
        <f>'9.8 melléklet'!D113+'9.1 melléklet'!E115</f>
        <v>0</v>
      </c>
      <c r="E20" s="43">
        <f>'9.8 melléklet'!E113+'9.1 melléklet'!F115</f>
        <v>0</v>
      </c>
      <c r="F20" s="43">
        <f>'9.8 melléklet'!F113+'9.1 melléklet'!G115</f>
        <v>0</v>
      </c>
    </row>
    <row r="21" spans="1:8" ht="22.5" x14ac:dyDescent="0.2">
      <c r="A21" s="60" t="s">
        <v>524</v>
      </c>
      <c r="B21" s="54" t="s">
        <v>126</v>
      </c>
      <c r="C21" s="43">
        <f>'9.8 melléklet'!C114+'9.1 melléklet'!D116</f>
        <v>0</v>
      </c>
      <c r="D21" s="42">
        <f>'9.8 melléklet'!D114+'9.1 melléklet'!E116</f>
        <v>0</v>
      </c>
      <c r="E21" s="43">
        <f>'9.8 melléklet'!E114+'9.1 melléklet'!F116</f>
        <v>0</v>
      </c>
      <c r="F21" s="42">
        <f>'9.8 melléklet'!F114+'9.1 melléklet'!G116</f>
        <v>0</v>
      </c>
      <c r="G21" s="164"/>
      <c r="H21" s="164"/>
    </row>
    <row r="22" spans="1:8" ht="21.75" x14ac:dyDescent="0.2">
      <c r="A22" s="155" t="s">
        <v>16</v>
      </c>
      <c r="B22" s="53" t="s">
        <v>127</v>
      </c>
      <c r="C22" s="44">
        <f>'9.8 melléklet'!C115+'9.1 melléklet'!D117</f>
        <v>8146826</v>
      </c>
      <c r="D22" s="44">
        <f>'9.8 melléklet'!D115+'9.1 melléklet'!E117</f>
        <v>275038471</v>
      </c>
      <c r="E22" s="44">
        <f>'9.8 melléklet'!E115+'9.1 melléklet'!F117</f>
        <v>4829302</v>
      </c>
      <c r="F22" s="44">
        <f>'9.8 melléklet'!F115+'9.1 melléklet'!G117</f>
        <v>288014599</v>
      </c>
    </row>
    <row r="23" spans="1:8" x14ac:dyDescent="0.2">
      <c r="A23" s="60" t="s">
        <v>461</v>
      </c>
      <c r="B23" s="54" t="s">
        <v>128</v>
      </c>
      <c r="C23" s="42">
        <f>'9.8 melléklet'!C116+'9.1 melléklet'!D118</f>
        <v>3769616</v>
      </c>
      <c r="D23" s="42">
        <f>'9.8 melléklet'!D116+'9.1 melléklet'!E118</f>
        <v>275038471</v>
      </c>
      <c r="E23" s="42">
        <f>'9.8 melléklet'!E116+'9.1 melléklet'!F118</f>
        <v>4829302</v>
      </c>
      <c r="F23" s="42">
        <f>'9.8 melléklet'!F116+'9.1 melléklet'!G118</f>
        <v>283637389</v>
      </c>
    </row>
    <row r="24" spans="1:8" x14ac:dyDescent="0.2">
      <c r="A24" s="60" t="s">
        <v>462</v>
      </c>
      <c r="B24" s="54" t="s">
        <v>129</v>
      </c>
      <c r="C24" s="43">
        <f>'9.8 melléklet'!C117+'9.1 melléklet'!D119</f>
        <v>0</v>
      </c>
      <c r="D24" s="43">
        <f>'9.8 melléklet'!D117+'9.1 melléklet'!E119</f>
        <v>0</v>
      </c>
      <c r="E24" s="43">
        <f>'9.8 melléklet'!E117+'9.1 melléklet'!F119</f>
        <v>0</v>
      </c>
      <c r="F24" s="43">
        <f>'9.8 melléklet'!F117+'9.1 melléklet'!G119</f>
        <v>0</v>
      </c>
    </row>
    <row r="25" spans="1:8" x14ac:dyDescent="0.2">
      <c r="A25" s="60" t="s">
        <v>463</v>
      </c>
      <c r="B25" s="54" t="s">
        <v>130</v>
      </c>
      <c r="C25" s="43">
        <f>'9.8 melléklet'!C118+'9.1 melléklet'!D120</f>
        <v>4377210</v>
      </c>
      <c r="D25" s="42">
        <f>'9.8 melléklet'!D118+'9.1 melléklet'!E120</f>
        <v>0</v>
      </c>
      <c r="E25" s="43">
        <f>'9.8 melléklet'!E118+'9.1 melléklet'!F120</f>
        <v>0</v>
      </c>
      <c r="F25" s="42">
        <f>'9.8 melléklet'!F118+'9.1 melléklet'!G120</f>
        <v>4377210</v>
      </c>
    </row>
    <row r="26" spans="1:8" x14ac:dyDescent="0.2">
      <c r="A26" s="60" t="s">
        <v>464</v>
      </c>
      <c r="B26" s="54" t="s">
        <v>131</v>
      </c>
      <c r="C26" s="43">
        <f>'9.8 melléklet'!C119+'9.1 melléklet'!D121</f>
        <v>0</v>
      </c>
      <c r="D26" s="43">
        <f>'9.8 melléklet'!D119+'9.1 melléklet'!E121</f>
        <v>0</v>
      </c>
      <c r="E26" s="43">
        <f>'9.8 melléklet'!E119+'9.1 melléklet'!F121</f>
        <v>0</v>
      </c>
      <c r="F26" s="43">
        <f>'9.8 melléklet'!F119+'9.1 melléklet'!G121</f>
        <v>0</v>
      </c>
    </row>
    <row r="27" spans="1:8" x14ac:dyDescent="0.2">
      <c r="A27" s="60" t="s">
        <v>465</v>
      </c>
      <c r="B27" s="54" t="s">
        <v>132</v>
      </c>
      <c r="C27" s="43">
        <f>'9.8 melléklet'!C120+'9.1 melléklet'!D122</f>
        <v>0</v>
      </c>
      <c r="D27" s="42">
        <f>'9.8 melléklet'!D120+'9.1 melléklet'!E122</f>
        <v>0</v>
      </c>
      <c r="E27" s="43">
        <f>'9.8 melléklet'!E120+'9.1 melléklet'!F122</f>
        <v>0</v>
      </c>
      <c r="F27" s="42">
        <f>'9.8 melléklet'!F120+'9.1 melléklet'!G122</f>
        <v>0</v>
      </c>
      <c r="G27" s="164" t="s">
        <v>428</v>
      </c>
    </row>
    <row r="28" spans="1:8" ht="22.5" x14ac:dyDescent="0.2">
      <c r="A28" s="60" t="s">
        <v>466</v>
      </c>
      <c r="B28" s="54" t="s">
        <v>133</v>
      </c>
      <c r="C28" s="43">
        <f>'9.8 melléklet'!C121+'9.1 melléklet'!D123</f>
        <v>0</v>
      </c>
      <c r="D28" s="43">
        <f>'9.8 melléklet'!D121+'9.1 melléklet'!E123</f>
        <v>0</v>
      </c>
      <c r="E28" s="43">
        <f>'9.8 melléklet'!E121+'9.1 melléklet'!F123</f>
        <v>0</v>
      </c>
      <c r="F28" s="43">
        <f>'9.8 melléklet'!F121+'9.1 melléklet'!G123</f>
        <v>0</v>
      </c>
    </row>
    <row r="29" spans="1:8" ht="22.5" x14ac:dyDescent="0.2">
      <c r="A29" s="60" t="s">
        <v>525</v>
      </c>
      <c r="B29" s="54" t="s">
        <v>134</v>
      </c>
      <c r="C29" s="43">
        <f>'9.8 melléklet'!C122+'9.1 melléklet'!D124</f>
        <v>0</v>
      </c>
      <c r="D29" s="43">
        <f>'9.8 melléklet'!D122+'9.1 melléklet'!E124</f>
        <v>0</v>
      </c>
      <c r="E29" s="43">
        <f>'9.8 melléklet'!E122+'9.1 melléklet'!F124</f>
        <v>0</v>
      </c>
      <c r="F29" s="43">
        <f>'9.8 melléklet'!F122+'9.1 melléklet'!G124</f>
        <v>0</v>
      </c>
    </row>
    <row r="30" spans="1:8" ht="22.5" x14ac:dyDescent="0.2">
      <c r="A30" s="60" t="s">
        <v>526</v>
      </c>
      <c r="B30" s="54" t="s">
        <v>120</v>
      </c>
      <c r="C30" s="43">
        <f>'9.8 melléklet'!C123+'9.1 melléklet'!D125</f>
        <v>0</v>
      </c>
      <c r="D30" s="43">
        <f>'9.8 melléklet'!D123+'9.1 melléklet'!E125</f>
        <v>0</v>
      </c>
      <c r="E30" s="43">
        <f>'9.8 melléklet'!E123+'9.1 melléklet'!F125</f>
        <v>0</v>
      </c>
      <c r="F30" s="43">
        <f>'9.8 melléklet'!F123+'9.1 melléklet'!G125</f>
        <v>0</v>
      </c>
    </row>
    <row r="31" spans="1:8" ht="22.5" x14ac:dyDescent="0.2">
      <c r="A31" s="60" t="s">
        <v>527</v>
      </c>
      <c r="B31" s="54" t="s">
        <v>135</v>
      </c>
      <c r="C31" s="43">
        <f>'9.8 melléklet'!C124+'9.1 melléklet'!D126</f>
        <v>0</v>
      </c>
      <c r="D31" s="43">
        <f>'9.8 melléklet'!D124+'9.1 melléklet'!E126</f>
        <v>0</v>
      </c>
      <c r="E31" s="43">
        <f>'9.8 melléklet'!E124+'9.1 melléklet'!F126</f>
        <v>0</v>
      </c>
      <c r="F31" s="43">
        <f>'9.8 melléklet'!F124+'9.1 melléklet'!G126</f>
        <v>0</v>
      </c>
    </row>
    <row r="32" spans="1:8" ht="22.5" x14ac:dyDescent="0.2">
      <c r="A32" s="60" t="s">
        <v>528</v>
      </c>
      <c r="B32" s="54" t="s">
        <v>136</v>
      </c>
      <c r="C32" s="43">
        <f>'9.8 melléklet'!C125+'9.1 melléklet'!D127</f>
        <v>0</v>
      </c>
      <c r="D32" s="43">
        <f>'9.8 melléklet'!D125+'9.1 melléklet'!E127</f>
        <v>0</v>
      </c>
      <c r="E32" s="43">
        <f>'9.8 melléklet'!E125+'9.1 melléklet'!F127</f>
        <v>0</v>
      </c>
      <c r="F32" s="43">
        <f>'9.8 melléklet'!F125+'9.1 melléklet'!G127</f>
        <v>0</v>
      </c>
    </row>
    <row r="33" spans="1:8" ht="22.5" x14ac:dyDescent="0.2">
      <c r="A33" s="60" t="s">
        <v>529</v>
      </c>
      <c r="B33" s="54" t="s">
        <v>123</v>
      </c>
      <c r="C33" s="43">
        <f>'9.8 melléklet'!C126+'9.1 melléklet'!D128</f>
        <v>0</v>
      </c>
      <c r="D33" s="43">
        <f>'9.8 melléklet'!D126+'9.1 melléklet'!E128</f>
        <v>0</v>
      </c>
      <c r="E33" s="43">
        <f>'9.8 melléklet'!E126+'9.1 melléklet'!F128</f>
        <v>0</v>
      </c>
      <c r="F33" s="43">
        <f>'9.8 melléklet'!F126+'9.1 melléklet'!G128</f>
        <v>0</v>
      </c>
    </row>
    <row r="34" spans="1:8" x14ac:dyDescent="0.2">
      <c r="A34" s="60" t="s">
        <v>530</v>
      </c>
      <c r="B34" s="54" t="s">
        <v>137</v>
      </c>
      <c r="C34" s="43">
        <f>'9.8 melléklet'!C127+'9.1 melléklet'!D129</f>
        <v>0</v>
      </c>
      <c r="D34" s="43">
        <f>'9.8 melléklet'!D127+'9.1 melléklet'!E129</f>
        <v>0</v>
      </c>
      <c r="E34" s="43">
        <f>'9.8 melléklet'!E127+'9.1 melléklet'!F129</f>
        <v>0</v>
      </c>
      <c r="F34" s="43">
        <f>'9.8 melléklet'!F127+'9.1 melléklet'!G129</f>
        <v>0</v>
      </c>
    </row>
    <row r="35" spans="1:8" ht="22.5" x14ac:dyDescent="0.2">
      <c r="A35" s="60" t="s">
        <v>531</v>
      </c>
      <c r="B35" s="54" t="s">
        <v>138</v>
      </c>
      <c r="C35" s="43">
        <f>'9.8 melléklet'!C128+'9.1 melléklet'!D130</f>
        <v>0</v>
      </c>
      <c r="D35" s="42">
        <f>'9.8 melléklet'!D128+'9.1 melléklet'!E130</f>
        <v>0</v>
      </c>
      <c r="E35" s="43">
        <f>'9.8 melléklet'!E128+'9.1 melléklet'!F130</f>
        <v>0</v>
      </c>
      <c r="F35" s="42">
        <f>'9.8 melléklet'!F128+'9.1 melléklet'!G130</f>
        <v>0</v>
      </c>
    </row>
    <row r="36" spans="1:8" x14ac:dyDescent="0.2">
      <c r="A36" s="155" t="s">
        <v>24</v>
      </c>
      <c r="B36" s="53" t="s">
        <v>139</v>
      </c>
      <c r="C36" s="45">
        <f>'9.8 melléklet'!C129+'9.1 melléklet'!D131</f>
        <v>0</v>
      </c>
      <c r="D36" s="44">
        <f>'9.8 melléklet'!D129+'9.1 melléklet'!E131</f>
        <v>10757934</v>
      </c>
      <c r="E36" s="45">
        <f>'9.8 melléklet'!E129+'9.1 melléklet'!F131</f>
        <v>0</v>
      </c>
      <c r="F36" s="44">
        <f>'9.8 melléklet'!F129+'9.1 melléklet'!G131</f>
        <v>10757934</v>
      </c>
    </row>
    <row r="37" spans="1:8" x14ac:dyDescent="0.2">
      <c r="A37" s="60" t="s">
        <v>467</v>
      </c>
      <c r="B37" s="54" t="s">
        <v>140</v>
      </c>
      <c r="C37" s="43">
        <f>'9.8 melléklet'!C130+'9.1 melléklet'!D132</f>
        <v>0</v>
      </c>
      <c r="D37" s="42">
        <f>'9.8 melléklet'!D130+'9.1 melléklet'!E132</f>
        <v>10757934</v>
      </c>
      <c r="E37" s="43">
        <f>'9.8 melléklet'!E130+'9.1 melléklet'!F132</f>
        <v>0</v>
      </c>
      <c r="F37" s="42">
        <f>'9.8 melléklet'!F130+'9.1 melléklet'!G132</f>
        <v>10757934</v>
      </c>
    </row>
    <row r="38" spans="1:8" x14ac:dyDescent="0.2">
      <c r="A38" s="60" t="s">
        <v>468</v>
      </c>
      <c r="B38" s="54" t="s">
        <v>141</v>
      </c>
      <c r="C38" s="43">
        <f>'9.8 melléklet'!C131+'9.1 melléklet'!D133</f>
        <v>0</v>
      </c>
      <c r="D38" s="43">
        <f>'9.8 melléklet'!D131+'9.1 melléklet'!E133</f>
        <v>0</v>
      </c>
      <c r="E38" s="43">
        <f>'9.8 melléklet'!E131+'9.1 melléklet'!F133</f>
        <v>0</v>
      </c>
      <c r="F38" s="43">
        <f>'9.8 melléklet'!F131+'9.1 melléklet'!G133</f>
        <v>0</v>
      </c>
    </row>
    <row r="39" spans="1:8" ht="21" x14ac:dyDescent="0.2">
      <c r="A39" s="155" t="s">
        <v>142</v>
      </c>
      <c r="B39" s="53" t="s">
        <v>143</v>
      </c>
      <c r="C39" s="44">
        <f>'9.8 melléklet'!C132+'9.1 melléklet'!D134</f>
        <v>836368233</v>
      </c>
      <c r="D39" s="44">
        <f>'9.8 melléklet'!D132+'9.1 melléklet'!E134</f>
        <v>358937745</v>
      </c>
      <c r="E39" s="44">
        <f>'9.8 melléklet'!E132+'9.1 melléklet'!F134</f>
        <v>242912230</v>
      </c>
      <c r="F39" s="44">
        <f>'9.8 melléklet'!F132+'9.1 melléklet'!G134</f>
        <v>1438218208</v>
      </c>
      <c r="G39" s="164" t="s">
        <v>428</v>
      </c>
      <c r="H39" s="164" t="s">
        <v>428</v>
      </c>
    </row>
    <row r="40" spans="1:8" ht="21" x14ac:dyDescent="0.2">
      <c r="A40" s="155" t="s">
        <v>40</v>
      </c>
      <c r="B40" s="53" t="s">
        <v>144</v>
      </c>
      <c r="C40" s="45">
        <f>'9.8 melléklet'!C133+'9.1 melléklet'!D135</f>
        <v>0</v>
      </c>
      <c r="D40" s="45">
        <f>'9.8 melléklet'!D133+'9.1 melléklet'!E135</f>
        <v>0</v>
      </c>
      <c r="E40" s="45">
        <f>'9.8 melléklet'!E133+'9.1 melléklet'!F135</f>
        <v>0</v>
      </c>
      <c r="F40" s="45">
        <f>'9.8 melléklet'!F133+'9.1 melléklet'!G135</f>
        <v>0</v>
      </c>
    </row>
    <row r="41" spans="1:8" x14ac:dyDescent="0.2">
      <c r="A41" s="60" t="s">
        <v>479</v>
      </c>
      <c r="B41" s="54" t="s">
        <v>145</v>
      </c>
      <c r="C41" s="43">
        <f>'9.8 melléklet'!C134+'9.1 melléklet'!D136</f>
        <v>0</v>
      </c>
      <c r="D41" s="43">
        <f>'9.8 melléklet'!D134+'9.1 melléklet'!E136</f>
        <v>0</v>
      </c>
      <c r="E41" s="43">
        <f>'9.8 melléklet'!E134+'9.1 melléklet'!F136</f>
        <v>0</v>
      </c>
      <c r="F41" s="43">
        <f>'9.8 melléklet'!F134+'9.1 melléklet'!G136</f>
        <v>0</v>
      </c>
    </row>
    <row r="42" spans="1:8" ht="22.5" x14ac:dyDescent="0.2">
      <c r="A42" s="60" t="s">
        <v>480</v>
      </c>
      <c r="B42" s="54" t="s">
        <v>146</v>
      </c>
      <c r="C42" s="43">
        <f>'9.8 melléklet'!C135+'9.1 melléklet'!D137</f>
        <v>0</v>
      </c>
      <c r="D42" s="43">
        <f>'9.8 melléklet'!D135+'9.1 melléklet'!E137</f>
        <v>0</v>
      </c>
      <c r="E42" s="43">
        <f>'9.8 melléklet'!E135+'9.1 melléklet'!F137</f>
        <v>0</v>
      </c>
      <c r="F42" s="43">
        <f>'9.8 melléklet'!F135+'9.1 melléklet'!G137</f>
        <v>0</v>
      </c>
    </row>
    <row r="43" spans="1:8" x14ac:dyDescent="0.2">
      <c r="A43" s="60" t="s">
        <v>481</v>
      </c>
      <c r="B43" s="54" t="s">
        <v>147</v>
      </c>
      <c r="C43" s="43">
        <f>'9.8 melléklet'!C136+'9.1 melléklet'!D138</f>
        <v>0</v>
      </c>
      <c r="D43" s="43">
        <f>'9.8 melléklet'!D136+'9.1 melléklet'!E138</f>
        <v>0</v>
      </c>
      <c r="E43" s="43">
        <f>'9.8 melléklet'!E136+'9.1 melléklet'!F138</f>
        <v>0</v>
      </c>
      <c r="F43" s="43">
        <f>'9.8 melléklet'!F136+'9.1 melléklet'!G138</f>
        <v>0</v>
      </c>
    </row>
    <row r="44" spans="1:8" ht="21" x14ac:dyDescent="0.2">
      <c r="A44" s="155" t="s">
        <v>52</v>
      </c>
      <c r="B44" s="53" t="s">
        <v>148</v>
      </c>
      <c r="C44" s="45">
        <f>'9.8 melléklet'!C137+'9.1 melléklet'!D139</f>
        <v>0</v>
      </c>
      <c r="D44" s="45">
        <f>'9.8 melléklet'!D137+'9.1 melléklet'!E139</f>
        <v>0</v>
      </c>
      <c r="E44" s="45">
        <f>'9.8 melléklet'!E137+'9.1 melléklet'!F139</f>
        <v>0</v>
      </c>
      <c r="F44" s="45">
        <f>'9.8 melléklet'!F137+'9.1 melléklet'!G139</f>
        <v>0</v>
      </c>
    </row>
    <row r="45" spans="1:8" x14ac:dyDescent="0.2">
      <c r="A45" s="60" t="s">
        <v>489</v>
      </c>
      <c r="B45" s="54" t="s">
        <v>149</v>
      </c>
      <c r="C45" s="43">
        <f>'9.8 melléklet'!C138+'9.1 melléklet'!D140</f>
        <v>0</v>
      </c>
      <c r="D45" s="43">
        <f>'9.8 melléklet'!D138+'9.1 melléklet'!E140</f>
        <v>0</v>
      </c>
      <c r="E45" s="43">
        <f>'9.8 melléklet'!E138+'9.1 melléklet'!F140</f>
        <v>0</v>
      </c>
      <c r="F45" s="43">
        <f>'9.8 melléklet'!F138+'9.1 melléklet'!G140</f>
        <v>0</v>
      </c>
    </row>
    <row r="46" spans="1:8" x14ac:dyDescent="0.2">
      <c r="A46" s="60" t="s">
        <v>490</v>
      </c>
      <c r="B46" s="54" t="s">
        <v>150</v>
      </c>
      <c r="C46" s="43">
        <f>'9.8 melléklet'!C139+'9.1 melléklet'!D141</f>
        <v>0</v>
      </c>
      <c r="D46" s="43">
        <f>'9.8 melléklet'!D139+'9.1 melléklet'!E141</f>
        <v>0</v>
      </c>
      <c r="E46" s="43">
        <f>'9.8 melléklet'!E139+'9.1 melléklet'!F141</f>
        <v>0</v>
      </c>
      <c r="F46" s="43">
        <f>'9.8 melléklet'!F139+'9.1 melléklet'!G141</f>
        <v>0</v>
      </c>
    </row>
    <row r="47" spans="1:8" x14ac:dyDescent="0.2">
      <c r="A47" s="60" t="s">
        <v>491</v>
      </c>
      <c r="B47" s="54" t="s">
        <v>151</v>
      </c>
      <c r="C47" s="43">
        <f>'9.8 melléklet'!C140+'9.1 melléklet'!D142</f>
        <v>0</v>
      </c>
      <c r="D47" s="43">
        <f>'9.8 melléklet'!D140+'9.1 melléklet'!E142</f>
        <v>0</v>
      </c>
      <c r="E47" s="43">
        <f>'9.8 melléklet'!E140+'9.1 melléklet'!F142</f>
        <v>0</v>
      </c>
      <c r="F47" s="43">
        <f>'9.8 melléklet'!F140+'9.1 melléklet'!G142</f>
        <v>0</v>
      </c>
    </row>
    <row r="48" spans="1:8" x14ac:dyDescent="0.2">
      <c r="A48" s="60" t="s">
        <v>492</v>
      </c>
      <c r="B48" s="54" t="s">
        <v>152</v>
      </c>
      <c r="C48" s="43">
        <f>'9.8 melléklet'!C141+'9.1 melléklet'!D143</f>
        <v>0</v>
      </c>
      <c r="D48" s="43">
        <f>'9.8 melléklet'!D141+'9.1 melléklet'!E143</f>
        <v>0</v>
      </c>
      <c r="E48" s="43">
        <f>'9.8 melléklet'!E141+'9.1 melléklet'!F143</f>
        <v>0</v>
      </c>
      <c r="F48" s="43">
        <f>'9.8 melléklet'!F141+'9.1 melléklet'!G143</f>
        <v>0</v>
      </c>
    </row>
    <row r="49" spans="1:6" ht="21" x14ac:dyDescent="0.2">
      <c r="A49" s="155" t="s">
        <v>153</v>
      </c>
      <c r="B49" s="53" t="s">
        <v>154</v>
      </c>
      <c r="C49" s="44">
        <f>'9.8 melléklet'!C142+'9.1 melléklet'!D144</f>
        <v>543010043</v>
      </c>
      <c r="D49" s="45">
        <f>'9.8 melléklet'!D142+'9.1 melléklet'!E144</f>
        <v>0</v>
      </c>
      <c r="E49" s="44">
        <f>'9.8 melléklet'!E142+'9.1 melléklet'!F144</f>
        <v>241708692</v>
      </c>
      <c r="F49" s="44">
        <f>'9.8 melléklet'!F142+'9.1 melléklet'!G144</f>
        <v>784718735</v>
      </c>
    </row>
    <row r="50" spans="1:6" ht="22.5" x14ac:dyDescent="0.2">
      <c r="A50" s="60" t="s">
        <v>494</v>
      </c>
      <c r="B50" s="54" t="s">
        <v>155</v>
      </c>
      <c r="C50" s="43">
        <f>'9.8 melléklet'!C143+'9.1 melléklet'!D145</f>
        <v>0</v>
      </c>
      <c r="D50" s="43">
        <f>'9.8 melléklet'!D143+'9.1 melléklet'!E145</f>
        <v>0</v>
      </c>
      <c r="E50" s="43">
        <f>'9.8 melléklet'!E143+'9.1 melléklet'!F145</f>
        <v>0</v>
      </c>
      <c r="F50" s="43">
        <f>'9.8 melléklet'!F143+'9.1 melléklet'!G145</f>
        <v>0</v>
      </c>
    </row>
    <row r="51" spans="1:6" ht="22.5" x14ac:dyDescent="0.2">
      <c r="A51" s="60" t="s">
        <v>495</v>
      </c>
      <c r="B51" s="54" t="s">
        <v>156</v>
      </c>
      <c r="C51" s="42">
        <f>'9.8 melléklet'!C144+'9.1 melléklet'!D146</f>
        <v>20835125</v>
      </c>
      <c r="D51" s="43">
        <f>'9.8 melléklet'!D144+'9.1 melléklet'!E146</f>
        <v>0</v>
      </c>
      <c r="E51" s="43">
        <f>'9.8 melléklet'!E144+'9.1 melléklet'!F146</f>
        <v>0</v>
      </c>
      <c r="F51" s="42">
        <f>'9.8 melléklet'!F144+'9.1 melléklet'!G146</f>
        <v>20835125</v>
      </c>
    </row>
    <row r="52" spans="1:6" x14ac:dyDescent="0.2">
      <c r="A52" s="60" t="s">
        <v>496</v>
      </c>
      <c r="B52" s="54" t="s">
        <v>157</v>
      </c>
      <c r="C52" s="43">
        <f>'9.8 melléklet'!C145+'9.1 melléklet'!D147</f>
        <v>0</v>
      </c>
      <c r="D52" s="43">
        <f>'9.8 melléklet'!D145+'9.1 melléklet'!E147</f>
        <v>0</v>
      </c>
      <c r="E52" s="43">
        <f>'9.8 melléklet'!E145+'9.1 melléklet'!F147</f>
        <v>0</v>
      </c>
      <c r="F52" s="43">
        <f>'9.8 melléklet'!F145+'9.1 melléklet'!G147</f>
        <v>0</v>
      </c>
    </row>
    <row r="53" spans="1:6" x14ac:dyDescent="0.2">
      <c r="A53" s="60" t="s">
        <v>497</v>
      </c>
      <c r="B53" s="54" t="s">
        <v>158</v>
      </c>
      <c r="C53" s="43">
        <f>'9.8 melléklet'!C146+'9.1 melléklet'!D148</f>
        <v>0</v>
      </c>
      <c r="D53" s="43">
        <f>'9.8 melléklet'!D146+'9.1 melléklet'!E148</f>
        <v>0</v>
      </c>
      <c r="E53" s="43">
        <f>'9.8 melléklet'!E146+'9.1 melléklet'!F148</f>
        <v>0</v>
      </c>
      <c r="F53" s="43">
        <f>'9.8 melléklet'!F146+'9.1 melléklet'!G148</f>
        <v>0</v>
      </c>
    </row>
    <row r="54" spans="1:6" x14ac:dyDescent="0.2">
      <c r="A54" s="60" t="s">
        <v>532</v>
      </c>
      <c r="B54" s="63" t="s">
        <v>429</v>
      </c>
      <c r="C54" s="42">
        <f>'9.8 melléklet'!C147+'9.1 melléklet'!D149</f>
        <v>522174918</v>
      </c>
      <c r="D54" s="42">
        <f>'9.8 melléklet'!D147+'9.1 melléklet'!E149</f>
        <v>0</v>
      </c>
      <c r="E54" s="42">
        <f>'9.8 melléklet'!E147+'9.1 melléklet'!F149</f>
        <v>241708692</v>
      </c>
      <c r="F54" s="42">
        <f>'9.8 melléklet'!F147+'9.1 melléklet'!G149</f>
        <v>763883610</v>
      </c>
    </row>
    <row r="55" spans="1:6" ht="21" x14ac:dyDescent="0.2">
      <c r="A55" s="155" t="s">
        <v>65</v>
      </c>
      <c r="B55" s="53" t="s">
        <v>159</v>
      </c>
      <c r="C55" s="45">
        <f>'9.8 melléklet'!C148+'9.1 melléklet'!D150</f>
        <v>0</v>
      </c>
      <c r="D55" s="45">
        <f>'9.8 melléklet'!D148+'9.1 melléklet'!E150</f>
        <v>0</v>
      </c>
      <c r="E55" s="45">
        <f>'9.8 melléklet'!E148+'9.1 melléklet'!F150</f>
        <v>0</v>
      </c>
      <c r="F55" s="45">
        <f>'9.8 melléklet'!F148+'9.1 melléklet'!G150</f>
        <v>0</v>
      </c>
    </row>
    <row r="56" spans="1:6" x14ac:dyDescent="0.2">
      <c r="A56" s="60" t="s">
        <v>498</v>
      </c>
      <c r="B56" s="54" t="s">
        <v>160</v>
      </c>
      <c r="C56" s="43">
        <f>'9.8 melléklet'!C149+'9.1 melléklet'!D151</f>
        <v>0</v>
      </c>
      <c r="D56" s="43">
        <f>'9.8 melléklet'!D149+'9.1 melléklet'!E151</f>
        <v>0</v>
      </c>
      <c r="E56" s="43">
        <f>'9.8 melléklet'!E149+'9.1 melléklet'!F151</f>
        <v>0</v>
      </c>
      <c r="F56" s="43">
        <f>'9.8 melléklet'!F149+'9.1 melléklet'!G151</f>
        <v>0</v>
      </c>
    </row>
    <row r="57" spans="1:6" x14ac:dyDescent="0.2">
      <c r="A57" s="60" t="s">
        <v>499</v>
      </c>
      <c r="B57" s="54" t="s">
        <v>161</v>
      </c>
      <c r="C57" s="43">
        <f>'9.8 melléklet'!C150+'9.1 melléklet'!D152</f>
        <v>0</v>
      </c>
      <c r="D57" s="43">
        <f>'9.8 melléklet'!D150+'9.1 melléklet'!E152</f>
        <v>0</v>
      </c>
      <c r="E57" s="43">
        <f>'9.8 melléklet'!E150+'9.1 melléklet'!F152</f>
        <v>0</v>
      </c>
      <c r="F57" s="43">
        <f>'9.8 melléklet'!F150+'9.1 melléklet'!G152</f>
        <v>0</v>
      </c>
    </row>
    <row r="58" spans="1:6" x14ac:dyDescent="0.2">
      <c r="A58" s="60" t="s">
        <v>500</v>
      </c>
      <c r="B58" s="54" t="s">
        <v>162</v>
      </c>
      <c r="C58" s="43">
        <f>'9.8 melléklet'!C151+'9.1 melléklet'!D153</f>
        <v>0</v>
      </c>
      <c r="D58" s="43">
        <f>'9.8 melléklet'!D151+'9.1 melléklet'!E153</f>
        <v>0</v>
      </c>
      <c r="E58" s="43">
        <f>'9.8 melléklet'!E151+'9.1 melléklet'!F153</f>
        <v>0</v>
      </c>
      <c r="F58" s="43">
        <f>'9.8 melléklet'!F151+'9.1 melléklet'!G153</f>
        <v>0</v>
      </c>
    </row>
    <row r="59" spans="1:6" x14ac:dyDescent="0.2">
      <c r="A59" s="60" t="s">
        <v>501</v>
      </c>
      <c r="B59" s="54" t="s">
        <v>163</v>
      </c>
      <c r="C59" s="43">
        <f>'9.8 melléklet'!C152+'9.1 melléklet'!D154</f>
        <v>0</v>
      </c>
      <c r="D59" s="43">
        <f>'9.8 melléklet'!D152+'9.1 melléklet'!E154</f>
        <v>0</v>
      </c>
      <c r="E59" s="43">
        <f>'9.8 melléklet'!E152+'9.1 melléklet'!F154</f>
        <v>0</v>
      </c>
      <c r="F59" s="43">
        <f>'9.8 melléklet'!F152+'9.1 melléklet'!G154</f>
        <v>0</v>
      </c>
    </row>
    <row r="60" spans="1:6" ht="21" x14ac:dyDescent="0.2">
      <c r="A60" s="155" t="s">
        <v>71</v>
      </c>
      <c r="B60" s="53" t="s">
        <v>164</v>
      </c>
      <c r="C60" s="44">
        <f>'9.8 melléklet'!C152+'9.1 melléklet'!D155</f>
        <v>543010043</v>
      </c>
      <c r="D60" s="45">
        <f>'9.8 melléklet'!D152+'9.1 melléklet'!E155</f>
        <v>0</v>
      </c>
      <c r="E60" s="44">
        <f>'9.8 melléklet'!E152+'9.1 melléklet'!F155</f>
        <v>241708692</v>
      </c>
      <c r="F60" s="44">
        <f>'9.8 melléklet'!F152+'9.1 melléklet'!G155</f>
        <v>784718735</v>
      </c>
    </row>
    <row r="61" spans="1:6" x14ac:dyDescent="0.2">
      <c r="A61" s="155" t="s">
        <v>165</v>
      </c>
      <c r="B61" s="53" t="s">
        <v>166</v>
      </c>
      <c r="C61" s="44">
        <f>'9.8 melléklet'!C153+'9.1 melléklet'!D156</f>
        <v>1379378276</v>
      </c>
      <c r="D61" s="44">
        <f>'9.8 melléklet'!D153+'9.1 melléklet'!E156</f>
        <v>358937745</v>
      </c>
      <c r="E61" s="44">
        <f>'9.8 melléklet'!E153+'9.1 melléklet'!F156</f>
        <v>484620922</v>
      </c>
      <c r="F61" s="44">
        <f>'9.8 melléklet'!F153+'9.1 melléklet'!G156</f>
        <v>2222936943</v>
      </c>
    </row>
  </sheetData>
  <mergeCells count="5">
    <mergeCell ref="A1:F1"/>
    <mergeCell ref="B3:B4"/>
    <mergeCell ref="C3:F3"/>
    <mergeCell ref="A2:F2"/>
    <mergeCell ref="A3:A4"/>
  </mergeCells>
  <pageMargins left="0.7" right="0.7" top="0.75" bottom="0.75" header="0.3" footer="0.3"/>
  <pageSetup paperSize="9" scale="69" orientation="portrait" horizontalDpi="4294967293" r:id="rId1"/>
  <colBreaks count="1" manualBreakCount="1">
    <brk id="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58"/>
  <sheetViews>
    <sheetView tabSelected="1" zoomScaleNormal="100" workbookViewId="0">
      <selection activeCell="B3" sqref="B3:F3"/>
    </sheetView>
  </sheetViews>
  <sheetFormatPr defaultRowHeight="15" x14ac:dyDescent="0.25"/>
  <cols>
    <col min="1" max="1" width="8.7109375" bestFit="1" customWidth="1"/>
    <col min="2" max="2" width="42.5703125" bestFit="1" customWidth="1"/>
    <col min="3" max="3" width="10" bestFit="1" customWidth="1"/>
    <col min="4" max="4" width="11.140625" customWidth="1"/>
    <col min="5" max="5" width="10.28515625" customWidth="1"/>
    <col min="6" max="6" width="12.7109375" customWidth="1"/>
    <col min="7" max="7" width="9.85546875" bestFit="1" customWidth="1"/>
  </cols>
  <sheetData>
    <row r="1" spans="1:6" ht="23.25" customHeight="1" x14ac:dyDescent="0.25">
      <c r="A1" s="338" t="s">
        <v>624</v>
      </c>
      <c r="B1" s="338"/>
      <c r="C1" s="338"/>
      <c r="D1" s="338"/>
      <c r="E1" s="338"/>
      <c r="F1" s="338"/>
    </row>
    <row r="2" spans="1:6" ht="15" customHeight="1" x14ac:dyDescent="0.25">
      <c r="A2" s="58" t="s">
        <v>174</v>
      </c>
      <c r="B2" s="243" t="s">
        <v>424</v>
      </c>
      <c r="C2" s="243"/>
      <c r="D2" s="243"/>
      <c r="E2" s="243"/>
      <c r="F2" s="243"/>
    </row>
    <row r="3" spans="1:6" ht="21" x14ac:dyDescent="0.25">
      <c r="A3" s="58" t="s">
        <v>396</v>
      </c>
      <c r="B3" s="243" t="s">
        <v>397</v>
      </c>
      <c r="C3" s="243"/>
      <c r="D3" s="243"/>
      <c r="E3" s="243"/>
      <c r="F3" s="243"/>
    </row>
    <row r="4" spans="1:6" x14ac:dyDescent="0.25">
      <c r="A4" s="58"/>
      <c r="B4" s="215"/>
      <c r="C4" s="215"/>
      <c r="D4" s="215"/>
      <c r="E4" s="215"/>
      <c r="F4" s="215"/>
    </row>
    <row r="5" spans="1:6" x14ac:dyDescent="0.25">
      <c r="A5" s="58"/>
      <c r="B5" s="215"/>
      <c r="C5" s="215"/>
      <c r="D5" s="215"/>
      <c r="E5" s="215"/>
      <c r="F5" s="215"/>
    </row>
    <row r="6" spans="1:6" ht="15" customHeight="1" x14ac:dyDescent="0.25">
      <c r="A6" s="253" t="s">
        <v>398</v>
      </c>
      <c r="B6" s="253" t="s">
        <v>399</v>
      </c>
      <c r="C6" s="340" t="s">
        <v>546</v>
      </c>
      <c r="D6" s="341"/>
      <c r="E6" s="341"/>
      <c r="F6" s="342"/>
    </row>
    <row r="7" spans="1:6" x14ac:dyDescent="0.25">
      <c r="A7" s="339"/>
      <c r="B7" s="339"/>
      <c r="C7" s="343"/>
      <c r="D7" s="247"/>
      <c r="E7" s="247"/>
      <c r="F7" s="344"/>
    </row>
    <row r="8" spans="1:6" ht="21" x14ac:dyDescent="0.25">
      <c r="A8" s="254"/>
      <c r="B8" s="254"/>
      <c r="C8" s="37" t="s">
        <v>4</v>
      </c>
      <c r="D8" s="37" t="s">
        <v>5</v>
      </c>
      <c r="E8" s="37" t="s">
        <v>6</v>
      </c>
      <c r="F8" s="4" t="s">
        <v>7</v>
      </c>
    </row>
    <row r="9" spans="1:6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</row>
    <row r="10" spans="1:6" x14ac:dyDescent="0.25">
      <c r="A10" s="242" t="s">
        <v>172</v>
      </c>
      <c r="B10" s="242"/>
      <c r="C10" s="242"/>
      <c r="D10" s="242"/>
      <c r="E10" s="242"/>
      <c r="F10" s="242"/>
    </row>
    <row r="11" spans="1:6" x14ac:dyDescent="0.25">
      <c r="A11" s="206" t="s">
        <v>8</v>
      </c>
      <c r="B11" s="6" t="s">
        <v>9</v>
      </c>
      <c r="C11" s="8"/>
      <c r="D11" s="8"/>
      <c r="E11" s="8"/>
      <c r="F11" s="8">
        <f>C11+D11+E11</f>
        <v>0</v>
      </c>
    </row>
    <row r="12" spans="1:6" x14ac:dyDescent="0.25">
      <c r="A12" s="207" t="s">
        <v>455</v>
      </c>
      <c r="B12" s="9" t="s">
        <v>10</v>
      </c>
      <c r="C12" s="11"/>
      <c r="D12" s="11"/>
      <c r="E12" s="11"/>
      <c r="F12" s="11">
        <f t="shared" ref="F12:F75" si="0">C12+D12+E12</f>
        <v>0</v>
      </c>
    </row>
    <row r="13" spans="1:6" x14ac:dyDescent="0.25">
      <c r="A13" s="207" t="s">
        <v>516</v>
      </c>
      <c r="B13" s="9" t="s">
        <v>11</v>
      </c>
      <c r="C13" s="11"/>
      <c r="D13" s="11"/>
      <c r="E13" s="11"/>
      <c r="F13" s="11">
        <f t="shared" si="0"/>
        <v>0</v>
      </c>
    </row>
    <row r="14" spans="1:6" ht="22.5" x14ac:dyDescent="0.25">
      <c r="A14" s="207" t="s">
        <v>456</v>
      </c>
      <c r="B14" s="9" t="s">
        <v>12</v>
      </c>
      <c r="C14" s="11"/>
      <c r="D14" s="11"/>
      <c r="E14" s="11"/>
      <c r="F14" s="11">
        <f t="shared" si="0"/>
        <v>0</v>
      </c>
    </row>
    <row r="15" spans="1:6" x14ac:dyDescent="0.25">
      <c r="A15" s="207" t="s">
        <v>457</v>
      </c>
      <c r="B15" s="9" t="s">
        <v>13</v>
      </c>
      <c r="C15" s="11"/>
      <c r="D15" s="11"/>
      <c r="E15" s="11"/>
      <c r="F15" s="11">
        <f t="shared" si="0"/>
        <v>0</v>
      </c>
    </row>
    <row r="16" spans="1:6" x14ac:dyDescent="0.25">
      <c r="A16" s="207" t="s">
        <v>458</v>
      </c>
      <c r="B16" s="9" t="s">
        <v>14</v>
      </c>
      <c r="C16" s="11"/>
      <c r="D16" s="11"/>
      <c r="E16" s="11"/>
      <c r="F16" s="11">
        <f t="shared" si="0"/>
        <v>0</v>
      </c>
    </row>
    <row r="17" spans="1:6" x14ac:dyDescent="0.25">
      <c r="A17" s="207" t="s">
        <v>459</v>
      </c>
      <c r="B17" s="9" t="s">
        <v>15</v>
      </c>
      <c r="C17" s="11"/>
      <c r="D17" s="11"/>
      <c r="E17" s="11"/>
      <c r="F17" s="11">
        <f t="shared" si="0"/>
        <v>0</v>
      </c>
    </row>
    <row r="18" spans="1:6" x14ac:dyDescent="0.25">
      <c r="A18" s="207"/>
      <c r="B18" s="41"/>
      <c r="C18" s="43"/>
      <c r="D18" s="43"/>
      <c r="E18" s="43"/>
      <c r="F18" s="43">
        <f t="shared" si="0"/>
        <v>0</v>
      </c>
    </row>
    <row r="19" spans="1:6" ht="21" x14ac:dyDescent="0.25">
      <c r="A19" s="206" t="s">
        <v>16</v>
      </c>
      <c r="B19" s="6" t="s">
        <v>17</v>
      </c>
      <c r="C19" s="7"/>
      <c r="D19" s="8"/>
      <c r="E19" s="8"/>
      <c r="F19" s="7">
        <f t="shared" si="0"/>
        <v>0</v>
      </c>
    </row>
    <row r="20" spans="1:6" x14ac:dyDescent="0.25">
      <c r="A20" s="207" t="s">
        <v>461</v>
      </c>
      <c r="B20" s="9" t="s">
        <v>18</v>
      </c>
      <c r="C20" s="11"/>
      <c r="D20" s="11"/>
      <c r="E20" s="11"/>
      <c r="F20" s="11">
        <f t="shared" si="0"/>
        <v>0</v>
      </c>
    </row>
    <row r="21" spans="1:6" x14ac:dyDescent="0.25">
      <c r="A21" s="207" t="s">
        <v>462</v>
      </c>
      <c r="B21" s="9" t="s">
        <v>19</v>
      </c>
      <c r="C21" s="11"/>
      <c r="D21" s="11"/>
      <c r="E21" s="11"/>
      <c r="F21" s="11">
        <f t="shared" si="0"/>
        <v>0</v>
      </c>
    </row>
    <row r="22" spans="1:6" ht="22.5" x14ac:dyDescent="0.25">
      <c r="A22" s="207" t="s">
        <v>463</v>
      </c>
      <c r="B22" s="9" t="s">
        <v>400</v>
      </c>
      <c r="C22" s="11"/>
      <c r="D22" s="11"/>
      <c r="E22" s="11"/>
      <c r="F22" s="11">
        <f t="shared" si="0"/>
        <v>0</v>
      </c>
    </row>
    <row r="23" spans="1:6" ht="22.5" x14ac:dyDescent="0.25">
      <c r="A23" s="207" t="s">
        <v>464</v>
      </c>
      <c r="B23" s="9" t="s">
        <v>401</v>
      </c>
      <c r="C23" s="11"/>
      <c r="D23" s="11"/>
      <c r="E23" s="11"/>
      <c r="F23" s="11">
        <f t="shared" si="0"/>
        <v>0</v>
      </c>
    </row>
    <row r="24" spans="1:6" x14ac:dyDescent="0.25">
      <c r="A24" s="207" t="s">
        <v>465</v>
      </c>
      <c r="B24" s="9" t="s">
        <v>22</v>
      </c>
      <c r="C24" s="10"/>
      <c r="D24" s="11"/>
      <c r="E24" s="11"/>
      <c r="F24" s="10">
        <f t="shared" si="0"/>
        <v>0</v>
      </c>
    </row>
    <row r="25" spans="1:6" x14ac:dyDescent="0.25">
      <c r="A25" s="207" t="s">
        <v>466</v>
      </c>
      <c r="B25" s="9" t="s">
        <v>23</v>
      </c>
      <c r="C25" s="11"/>
      <c r="D25" s="11"/>
      <c r="E25" s="11"/>
      <c r="F25" s="11">
        <f t="shared" si="0"/>
        <v>0</v>
      </c>
    </row>
    <row r="26" spans="1:6" ht="21" x14ac:dyDescent="0.25">
      <c r="A26" s="206" t="s">
        <v>24</v>
      </c>
      <c r="B26" s="6" t="s">
        <v>25</v>
      </c>
      <c r="C26" s="8"/>
      <c r="D26" s="8"/>
      <c r="E26" s="8"/>
      <c r="F26" s="8">
        <f t="shared" si="0"/>
        <v>0</v>
      </c>
    </row>
    <row r="27" spans="1:6" x14ac:dyDescent="0.25">
      <c r="A27" s="207" t="s">
        <v>467</v>
      </c>
      <c r="B27" s="9" t="s">
        <v>26</v>
      </c>
      <c r="C27" s="11"/>
      <c r="D27" s="11"/>
      <c r="E27" s="11"/>
      <c r="F27" s="11">
        <f t="shared" si="0"/>
        <v>0</v>
      </c>
    </row>
    <row r="28" spans="1:6" ht="22.5" x14ac:dyDescent="0.25">
      <c r="A28" s="207" t="s">
        <v>468</v>
      </c>
      <c r="B28" s="9" t="s">
        <v>27</v>
      </c>
      <c r="C28" s="11"/>
      <c r="D28" s="11"/>
      <c r="E28" s="11"/>
      <c r="F28" s="11">
        <f t="shared" si="0"/>
        <v>0</v>
      </c>
    </row>
    <row r="29" spans="1:6" ht="22.5" x14ac:dyDescent="0.25">
      <c r="A29" s="207" t="s">
        <v>469</v>
      </c>
      <c r="B29" s="9" t="s">
        <v>402</v>
      </c>
      <c r="C29" s="11"/>
      <c r="D29" s="11"/>
      <c r="E29" s="11"/>
      <c r="F29" s="11">
        <f t="shared" si="0"/>
        <v>0</v>
      </c>
    </row>
    <row r="30" spans="1:6" ht="22.5" x14ac:dyDescent="0.25">
      <c r="A30" s="207" t="s">
        <v>470</v>
      </c>
      <c r="B30" s="9" t="s">
        <v>403</v>
      </c>
      <c r="C30" s="11"/>
      <c r="D30" s="11"/>
      <c r="E30" s="11"/>
      <c r="F30" s="11">
        <f t="shared" si="0"/>
        <v>0</v>
      </c>
    </row>
    <row r="31" spans="1:6" x14ac:dyDescent="0.25">
      <c r="A31" s="207" t="s">
        <v>471</v>
      </c>
      <c r="B31" s="9" t="s">
        <v>30</v>
      </c>
      <c r="C31" s="11"/>
      <c r="D31" s="11"/>
      <c r="E31" s="11"/>
      <c r="F31" s="11">
        <f t="shared" si="0"/>
        <v>0</v>
      </c>
    </row>
    <row r="32" spans="1:6" x14ac:dyDescent="0.25">
      <c r="A32" s="207" t="s">
        <v>472</v>
      </c>
      <c r="B32" s="9" t="s">
        <v>31</v>
      </c>
      <c r="C32" s="11"/>
      <c r="D32" s="11"/>
      <c r="E32" s="11"/>
      <c r="F32" s="11">
        <f t="shared" si="0"/>
        <v>0</v>
      </c>
    </row>
    <row r="33" spans="1:6" x14ac:dyDescent="0.25">
      <c r="A33" s="206" t="s">
        <v>32</v>
      </c>
      <c r="B33" s="6" t="s">
        <v>33</v>
      </c>
      <c r="C33" s="8"/>
      <c r="D33" s="8"/>
      <c r="E33" s="8"/>
      <c r="F33" s="8">
        <f t="shared" si="0"/>
        <v>0</v>
      </c>
    </row>
    <row r="34" spans="1:6" x14ac:dyDescent="0.25">
      <c r="A34" s="207" t="s">
        <v>473</v>
      </c>
      <c r="B34" s="9" t="s">
        <v>34</v>
      </c>
      <c r="C34" s="11"/>
      <c r="D34" s="11"/>
      <c r="E34" s="11"/>
      <c r="F34" s="11">
        <f t="shared" si="0"/>
        <v>0</v>
      </c>
    </row>
    <row r="35" spans="1:6" x14ac:dyDescent="0.25">
      <c r="A35" s="207" t="s">
        <v>474</v>
      </c>
      <c r="B35" s="9" t="s">
        <v>35</v>
      </c>
      <c r="C35" s="11"/>
      <c r="D35" s="11"/>
      <c r="E35" s="11"/>
      <c r="F35" s="11">
        <f t="shared" si="0"/>
        <v>0</v>
      </c>
    </row>
    <row r="36" spans="1:6" x14ac:dyDescent="0.25">
      <c r="A36" s="207" t="s">
        <v>475</v>
      </c>
      <c r="B36" s="9" t="s">
        <v>36</v>
      </c>
      <c r="C36" s="11"/>
      <c r="D36" s="11"/>
      <c r="E36" s="11"/>
      <c r="F36" s="11">
        <f t="shared" si="0"/>
        <v>0</v>
      </c>
    </row>
    <row r="37" spans="1:6" x14ac:dyDescent="0.25">
      <c r="A37" s="207" t="s">
        <v>476</v>
      </c>
      <c r="B37" s="9" t="s">
        <v>37</v>
      </c>
      <c r="C37" s="11"/>
      <c r="D37" s="11"/>
      <c r="E37" s="11"/>
      <c r="F37" s="11">
        <f t="shared" si="0"/>
        <v>0</v>
      </c>
    </row>
    <row r="38" spans="1:6" x14ac:dyDescent="0.25">
      <c r="A38" s="207" t="s">
        <v>477</v>
      </c>
      <c r="B38" s="9" t="s">
        <v>38</v>
      </c>
      <c r="C38" s="11"/>
      <c r="D38" s="11"/>
      <c r="E38" s="11"/>
      <c r="F38" s="11">
        <f t="shared" si="0"/>
        <v>0</v>
      </c>
    </row>
    <row r="39" spans="1:6" x14ac:dyDescent="0.25">
      <c r="A39" s="207" t="s">
        <v>478</v>
      </c>
      <c r="B39" s="9" t="s">
        <v>39</v>
      </c>
      <c r="C39" s="11"/>
      <c r="D39" s="11"/>
      <c r="E39" s="11"/>
      <c r="F39" s="11">
        <f t="shared" si="0"/>
        <v>0</v>
      </c>
    </row>
    <row r="40" spans="1:6" x14ac:dyDescent="0.25">
      <c r="A40" s="206" t="s">
        <v>40</v>
      </c>
      <c r="B40" s="6" t="s">
        <v>41</v>
      </c>
      <c r="C40" s="7">
        <f>C41+C42+C43+C44+C45+C46+C47+C48+C49+C50</f>
        <v>12419000</v>
      </c>
      <c r="D40" s="8"/>
      <c r="E40" s="8"/>
      <c r="F40" s="7">
        <f t="shared" si="0"/>
        <v>12419000</v>
      </c>
    </row>
    <row r="41" spans="1:6" x14ac:dyDescent="0.25">
      <c r="A41" s="207" t="s">
        <v>479</v>
      </c>
      <c r="B41" s="9" t="s">
        <v>42</v>
      </c>
      <c r="C41" s="11"/>
      <c r="D41" s="11"/>
      <c r="E41" s="11"/>
      <c r="F41" s="11">
        <f t="shared" si="0"/>
        <v>0</v>
      </c>
    </row>
    <row r="42" spans="1:6" x14ac:dyDescent="0.25">
      <c r="A42" s="207" t="s">
        <v>480</v>
      </c>
      <c r="B42" s="9" t="s">
        <v>43</v>
      </c>
      <c r="C42" s="10">
        <v>780000</v>
      </c>
      <c r="D42" s="11"/>
      <c r="E42" s="11"/>
      <c r="F42" s="10">
        <f t="shared" si="0"/>
        <v>780000</v>
      </c>
    </row>
    <row r="43" spans="1:6" x14ac:dyDescent="0.25">
      <c r="A43" s="207" t="s">
        <v>481</v>
      </c>
      <c r="B43" s="9" t="s">
        <v>44</v>
      </c>
      <c r="C43" s="11"/>
      <c r="D43" s="11"/>
      <c r="E43" s="11"/>
      <c r="F43" s="11">
        <f t="shared" si="0"/>
        <v>0</v>
      </c>
    </row>
    <row r="44" spans="1:6" x14ac:dyDescent="0.25">
      <c r="A44" s="207" t="s">
        <v>482</v>
      </c>
      <c r="B44" s="9" t="s">
        <v>45</v>
      </c>
      <c r="C44" s="11"/>
      <c r="D44" s="11"/>
      <c r="E44" s="11"/>
      <c r="F44" s="11">
        <f t="shared" si="0"/>
        <v>0</v>
      </c>
    </row>
    <row r="45" spans="1:6" x14ac:dyDescent="0.25">
      <c r="A45" s="207" t="s">
        <v>483</v>
      </c>
      <c r="B45" s="9" t="s">
        <v>46</v>
      </c>
      <c r="C45" s="10">
        <v>9164567</v>
      </c>
      <c r="D45" s="11"/>
      <c r="E45" s="11"/>
      <c r="F45" s="10">
        <f t="shared" si="0"/>
        <v>9164567</v>
      </c>
    </row>
    <row r="46" spans="1:6" x14ac:dyDescent="0.25">
      <c r="A46" s="207" t="s">
        <v>484</v>
      </c>
      <c r="B46" s="9" t="s">
        <v>47</v>
      </c>
      <c r="C46" s="10">
        <v>2474433</v>
      </c>
      <c r="D46" s="11"/>
      <c r="E46" s="11"/>
      <c r="F46" s="10">
        <f t="shared" si="0"/>
        <v>2474433</v>
      </c>
    </row>
    <row r="47" spans="1:6" x14ac:dyDescent="0.25">
      <c r="A47" s="207" t="s">
        <v>485</v>
      </c>
      <c r="B47" s="9" t="s">
        <v>48</v>
      </c>
      <c r="C47" s="11"/>
      <c r="D47" s="11"/>
      <c r="E47" s="11"/>
      <c r="F47" s="11">
        <f t="shared" si="0"/>
        <v>0</v>
      </c>
    </row>
    <row r="48" spans="1:6" x14ac:dyDescent="0.25">
      <c r="A48" s="207" t="s">
        <v>486</v>
      </c>
      <c r="B48" s="9" t="s">
        <v>49</v>
      </c>
      <c r="C48" s="11"/>
      <c r="D48" s="11"/>
      <c r="E48" s="11"/>
      <c r="F48" s="11">
        <f t="shared" si="0"/>
        <v>0</v>
      </c>
    </row>
    <row r="49" spans="1:6" x14ac:dyDescent="0.25">
      <c r="A49" s="207" t="s">
        <v>487</v>
      </c>
      <c r="B49" s="9" t="s">
        <v>50</v>
      </c>
      <c r="C49" s="11"/>
      <c r="D49" s="11"/>
      <c r="E49" s="11"/>
      <c r="F49" s="11">
        <f t="shared" si="0"/>
        <v>0</v>
      </c>
    </row>
    <row r="50" spans="1:6" x14ac:dyDescent="0.25">
      <c r="A50" s="207" t="s">
        <v>488</v>
      </c>
      <c r="B50" s="9" t="s">
        <v>51</v>
      </c>
      <c r="C50" s="10"/>
      <c r="D50" s="11"/>
      <c r="E50" s="11"/>
      <c r="F50" s="10">
        <f t="shared" si="0"/>
        <v>0</v>
      </c>
    </row>
    <row r="51" spans="1:6" x14ac:dyDescent="0.25">
      <c r="A51" s="206" t="s">
        <v>52</v>
      </c>
      <c r="B51" s="6" t="s">
        <v>53</v>
      </c>
      <c r="C51" s="8"/>
      <c r="D51" s="8"/>
      <c r="E51" s="8"/>
      <c r="F51" s="8">
        <f t="shared" si="0"/>
        <v>0</v>
      </c>
    </row>
    <row r="52" spans="1:6" x14ac:dyDescent="0.25">
      <c r="A52" s="207" t="s">
        <v>489</v>
      </c>
      <c r="B52" s="9" t="s">
        <v>54</v>
      </c>
      <c r="C52" s="11"/>
      <c r="D52" s="11"/>
      <c r="E52" s="11"/>
      <c r="F52" s="11">
        <f t="shared" si="0"/>
        <v>0</v>
      </c>
    </row>
    <row r="53" spans="1:6" x14ac:dyDescent="0.25">
      <c r="A53" s="207" t="s">
        <v>490</v>
      </c>
      <c r="B53" s="9" t="s">
        <v>55</v>
      </c>
      <c r="C53" s="11"/>
      <c r="D53" s="11"/>
      <c r="E53" s="11"/>
      <c r="F53" s="11">
        <f t="shared" si="0"/>
        <v>0</v>
      </c>
    </row>
    <row r="54" spans="1:6" x14ac:dyDescent="0.25">
      <c r="A54" s="207" t="s">
        <v>491</v>
      </c>
      <c r="B54" s="9" t="s">
        <v>56</v>
      </c>
      <c r="C54" s="11"/>
      <c r="D54" s="11"/>
      <c r="E54" s="11"/>
      <c r="F54" s="11">
        <f t="shared" si="0"/>
        <v>0</v>
      </c>
    </row>
    <row r="55" spans="1:6" x14ac:dyDescent="0.25">
      <c r="A55" s="207" t="s">
        <v>492</v>
      </c>
      <c r="B55" s="9" t="s">
        <v>57</v>
      </c>
      <c r="C55" s="11"/>
      <c r="D55" s="11"/>
      <c r="E55" s="11"/>
      <c r="F55" s="11">
        <f t="shared" si="0"/>
        <v>0</v>
      </c>
    </row>
    <row r="56" spans="1:6" x14ac:dyDescent="0.25">
      <c r="A56" s="207" t="s">
        <v>493</v>
      </c>
      <c r="B56" s="9" t="s">
        <v>58</v>
      </c>
      <c r="C56" s="11"/>
      <c r="D56" s="11"/>
      <c r="E56" s="11"/>
      <c r="F56" s="11">
        <f t="shared" si="0"/>
        <v>0</v>
      </c>
    </row>
    <row r="57" spans="1:6" x14ac:dyDescent="0.25">
      <c r="A57" s="206" t="s">
        <v>59</v>
      </c>
      <c r="B57" s="6" t="s">
        <v>60</v>
      </c>
      <c r="C57" s="8"/>
      <c r="D57" s="8"/>
      <c r="E57" s="8"/>
      <c r="F57" s="8">
        <f t="shared" si="0"/>
        <v>0</v>
      </c>
    </row>
    <row r="58" spans="1:6" ht="22.5" x14ac:dyDescent="0.25">
      <c r="A58" s="207" t="s">
        <v>494</v>
      </c>
      <c r="B58" s="9" t="s">
        <v>61</v>
      </c>
      <c r="C58" s="11"/>
      <c r="D58" s="11"/>
      <c r="E58" s="11"/>
      <c r="F58" s="11">
        <f t="shared" si="0"/>
        <v>0</v>
      </c>
    </row>
    <row r="59" spans="1:6" ht="22.5" x14ac:dyDescent="0.25">
      <c r="A59" s="207" t="s">
        <v>495</v>
      </c>
      <c r="B59" s="9" t="s">
        <v>62</v>
      </c>
      <c r="C59" s="11"/>
      <c r="D59" s="11"/>
      <c r="E59" s="11"/>
      <c r="F59" s="11">
        <f t="shared" si="0"/>
        <v>0</v>
      </c>
    </row>
    <row r="60" spans="1:6" x14ac:dyDescent="0.25">
      <c r="A60" s="207" t="s">
        <v>496</v>
      </c>
      <c r="B60" s="9" t="s">
        <v>63</v>
      </c>
      <c r="C60" s="11"/>
      <c r="D60" s="11"/>
      <c r="E60" s="11"/>
      <c r="F60" s="11">
        <f t="shared" si="0"/>
        <v>0</v>
      </c>
    </row>
    <row r="61" spans="1:6" x14ac:dyDescent="0.25">
      <c r="A61" s="207" t="s">
        <v>497</v>
      </c>
      <c r="B61" s="9" t="s">
        <v>64</v>
      </c>
      <c r="C61" s="11"/>
      <c r="D61" s="11"/>
      <c r="E61" s="11"/>
      <c r="F61" s="11">
        <f t="shared" si="0"/>
        <v>0</v>
      </c>
    </row>
    <row r="62" spans="1:6" x14ac:dyDescent="0.25">
      <c r="A62" s="206" t="s">
        <v>65</v>
      </c>
      <c r="B62" s="6" t="s">
        <v>66</v>
      </c>
      <c r="C62" s="8"/>
      <c r="D62" s="8"/>
      <c r="E62" s="8"/>
      <c r="F62" s="8">
        <f t="shared" si="0"/>
        <v>0</v>
      </c>
    </row>
    <row r="63" spans="1:6" ht="22.5" x14ac:dyDescent="0.25">
      <c r="A63" s="207" t="s">
        <v>498</v>
      </c>
      <c r="B63" s="9" t="s">
        <v>67</v>
      </c>
      <c r="C63" s="11"/>
      <c r="D63" s="11"/>
      <c r="E63" s="11"/>
      <c r="F63" s="11">
        <f t="shared" si="0"/>
        <v>0</v>
      </c>
    </row>
    <row r="64" spans="1:6" ht="22.5" x14ac:dyDescent="0.25">
      <c r="A64" s="207" t="s">
        <v>499</v>
      </c>
      <c r="B64" s="9" t="s">
        <v>68</v>
      </c>
      <c r="C64" s="11"/>
      <c r="D64" s="11"/>
      <c r="E64" s="11"/>
      <c r="F64" s="11">
        <f t="shared" si="0"/>
        <v>0</v>
      </c>
    </row>
    <row r="65" spans="1:6" x14ac:dyDescent="0.25">
      <c r="A65" s="207" t="s">
        <v>500</v>
      </c>
      <c r="B65" s="9" t="s">
        <v>69</v>
      </c>
      <c r="C65" s="11"/>
      <c r="D65" s="11"/>
      <c r="E65" s="11"/>
      <c r="F65" s="11">
        <f t="shared" si="0"/>
        <v>0</v>
      </c>
    </row>
    <row r="66" spans="1:6" x14ac:dyDescent="0.25">
      <c r="A66" s="207" t="s">
        <v>501</v>
      </c>
      <c r="B66" s="9" t="s">
        <v>70</v>
      </c>
      <c r="C66" s="11"/>
      <c r="D66" s="11"/>
      <c r="E66" s="11"/>
      <c r="F66" s="11">
        <f t="shared" si="0"/>
        <v>0</v>
      </c>
    </row>
    <row r="67" spans="1:6" x14ac:dyDescent="0.25">
      <c r="A67" s="206" t="s">
        <v>71</v>
      </c>
      <c r="B67" s="6" t="s">
        <v>72</v>
      </c>
      <c r="C67" s="7">
        <f>C40</f>
        <v>12419000</v>
      </c>
      <c r="D67" s="8"/>
      <c r="E67" s="8"/>
      <c r="F67" s="7">
        <f t="shared" si="0"/>
        <v>12419000</v>
      </c>
    </row>
    <row r="68" spans="1:6" ht="21" x14ac:dyDescent="0.25">
      <c r="A68" s="206" t="s">
        <v>404</v>
      </c>
      <c r="B68" s="6" t="s">
        <v>74</v>
      </c>
      <c r="C68" s="8"/>
      <c r="D68" s="8"/>
      <c r="E68" s="8"/>
      <c r="F68" s="8">
        <f t="shared" si="0"/>
        <v>0</v>
      </c>
    </row>
    <row r="69" spans="1:6" x14ac:dyDescent="0.25">
      <c r="A69" s="207" t="s">
        <v>542</v>
      </c>
      <c r="B69" s="9" t="s">
        <v>75</v>
      </c>
      <c r="C69" s="11"/>
      <c r="D69" s="11"/>
      <c r="E69" s="11"/>
      <c r="F69" s="11">
        <f t="shared" si="0"/>
        <v>0</v>
      </c>
    </row>
    <row r="70" spans="1:6" ht="22.5" x14ac:dyDescent="0.25">
      <c r="A70" s="207" t="s">
        <v>503</v>
      </c>
      <c r="B70" s="9" t="s">
        <v>76</v>
      </c>
      <c r="C70" s="11"/>
      <c r="D70" s="11"/>
      <c r="E70" s="11"/>
      <c r="F70" s="11">
        <f t="shared" si="0"/>
        <v>0</v>
      </c>
    </row>
    <row r="71" spans="1:6" x14ac:dyDescent="0.25">
      <c r="A71" s="207" t="s">
        <v>504</v>
      </c>
      <c r="B71" s="9" t="s">
        <v>405</v>
      </c>
      <c r="C71" s="11"/>
      <c r="D71" s="11"/>
      <c r="E71" s="11"/>
      <c r="F71" s="11">
        <f t="shared" si="0"/>
        <v>0</v>
      </c>
    </row>
    <row r="72" spans="1:6" x14ac:dyDescent="0.25">
      <c r="A72" s="206" t="s">
        <v>78</v>
      </c>
      <c r="B72" s="6" t="s">
        <v>79</v>
      </c>
      <c r="C72" s="8"/>
      <c r="D72" s="8"/>
      <c r="E72" s="8"/>
      <c r="F72" s="8">
        <f t="shared" si="0"/>
        <v>0</v>
      </c>
    </row>
    <row r="73" spans="1:6" x14ac:dyDescent="0.25">
      <c r="A73" s="207" t="s">
        <v>505</v>
      </c>
      <c r="B73" s="9" t="s">
        <v>80</v>
      </c>
      <c r="C73" s="11"/>
      <c r="D73" s="11"/>
      <c r="E73" s="11"/>
      <c r="F73" s="11">
        <f t="shared" si="0"/>
        <v>0</v>
      </c>
    </row>
    <row r="74" spans="1:6" x14ac:dyDescent="0.25">
      <c r="A74" s="207" t="s">
        <v>506</v>
      </c>
      <c r="B74" s="9" t="s">
        <v>81</v>
      </c>
      <c r="C74" s="11"/>
      <c r="D74" s="11"/>
      <c r="E74" s="11"/>
      <c r="F74" s="11">
        <f t="shared" si="0"/>
        <v>0</v>
      </c>
    </row>
    <row r="75" spans="1:6" x14ac:dyDescent="0.25">
      <c r="A75" s="207" t="s">
        <v>507</v>
      </c>
      <c r="B75" s="9" t="s">
        <v>82</v>
      </c>
      <c r="C75" s="11"/>
      <c r="D75" s="11"/>
      <c r="E75" s="11"/>
      <c r="F75" s="11">
        <f t="shared" si="0"/>
        <v>0</v>
      </c>
    </row>
    <row r="76" spans="1:6" x14ac:dyDescent="0.25">
      <c r="A76" s="207" t="s">
        <v>508</v>
      </c>
      <c r="B76" s="9" t="s">
        <v>83</v>
      </c>
      <c r="C76" s="11"/>
      <c r="D76" s="11"/>
      <c r="E76" s="11"/>
      <c r="F76" s="11">
        <f t="shared" ref="F76:F92" si="1">C76+D76+E76</f>
        <v>0</v>
      </c>
    </row>
    <row r="77" spans="1:6" x14ac:dyDescent="0.25">
      <c r="A77" s="206" t="s">
        <v>84</v>
      </c>
      <c r="B77" s="6" t="s">
        <v>85</v>
      </c>
      <c r="C77" s="7"/>
      <c r="D77" s="8"/>
      <c r="E77" s="8"/>
      <c r="F77" s="7">
        <f t="shared" si="1"/>
        <v>0</v>
      </c>
    </row>
    <row r="78" spans="1:6" x14ac:dyDescent="0.25">
      <c r="A78" s="207" t="s">
        <v>509</v>
      </c>
      <c r="B78" s="9" t="s">
        <v>86</v>
      </c>
      <c r="C78" s="10">
        <v>3939603</v>
      </c>
      <c r="D78" s="11"/>
      <c r="E78" s="11"/>
      <c r="F78" s="10">
        <f t="shared" si="1"/>
        <v>3939603</v>
      </c>
    </row>
    <row r="79" spans="1:6" x14ac:dyDescent="0.25">
      <c r="A79" s="207" t="s">
        <v>510</v>
      </c>
      <c r="B79" s="9" t="s">
        <v>87</v>
      </c>
      <c r="C79" s="11"/>
      <c r="D79" s="11"/>
      <c r="E79" s="11"/>
      <c r="F79" s="11">
        <f t="shared" si="1"/>
        <v>0</v>
      </c>
    </row>
    <row r="80" spans="1:6" x14ac:dyDescent="0.25">
      <c r="A80" s="206" t="s">
        <v>88</v>
      </c>
      <c r="B80" s="6" t="s">
        <v>89</v>
      </c>
      <c r="C80" s="44">
        <f>C84</f>
        <v>77938555</v>
      </c>
      <c r="D80" s="8"/>
      <c r="E80" s="8"/>
      <c r="F80" s="44">
        <f t="shared" si="1"/>
        <v>77938555</v>
      </c>
    </row>
    <row r="81" spans="1:7" x14ac:dyDescent="0.25">
      <c r="A81" s="207" t="s">
        <v>511</v>
      </c>
      <c r="B81" s="9" t="s">
        <v>90</v>
      </c>
      <c r="C81" s="11"/>
      <c r="D81" s="11"/>
      <c r="E81" s="11"/>
      <c r="F81" s="11">
        <f t="shared" si="1"/>
        <v>0</v>
      </c>
    </row>
    <row r="82" spans="1:7" x14ac:dyDescent="0.25">
      <c r="A82" s="207" t="s">
        <v>512</v>
      </c>
      <c r="B82" s="9" t="s">
        <v>91</v>
      </c>
      <c r="C82" s="11"/>
      <c r="D82" s="11"/>
      <c r="E82" s="11"/>
      <c r="F82" s="11">
        <f t="shared" si="1"/>
        <v>0</v>
      </c>
    </row>
    <row r="83" spans="1:7" x14ac:dyDescent="0.25">
      <c r="A83" s="207" t="s">
        <v>513</v>
      </c>
      <c r="B83" s="9" t="s">
        <v>92</v>
      </c>
      <c r="C83" s="11"/>
      <c r="D83" s="11"/>
      <c r="E83" s="11"/>
      <c r="F83" s="11">
        <f t="shared" si="1"/>
        <v>0</v>
      </c>
    </row>
    <row r="84" spans="1:7" x14ac:dyDescent="0.25">
      <c r="A84" s="207" t="s">
        <v>514</v>
      </c>
      <c r="B84" s="153" t="s">
        <v>427</v>
      </c>
      <c r="C84" s="42">
        <v>77938555</v>
      </c>
      <c r="D84" s="43"/>
      <c r="E84" s="43"/>
      <c r="F84" s="42">
        <f t="shared" si="1"/>
        <v>77938555</v>
      </c>
      <c r="G84" s="47" t="s">
        <v>428</v>
      </c>
    </row>
    <row r="85" spans="1:7" x14ac:dyDescent="0.25">
      <c r="A85" s="206" t="s">
        <v>93</v>
      </c>
      <c r="B85" s="6" t="s">
        <v>94</v>
      </c>
      <c r="C85" s="8"/>
      <c r="D85" s="8"/>
      <c r="E85" s="8"/>
      <c r="F85" s="8">
        <f t="shared" si="1"/>
        <v>0</v>
      </c>
    </row>
    <row r="86" spans="1:7" x14ac:dyDescent="0.25">
      <c r="A86" s="207" t="s">
        <v>95</v>
      </c>
      <c r="B86" s="9" t="s">
        <v>96</v>
      </c>
      <c r="C86" s="11"/>
      <c r="D86" s="11"/>
      <c r="E86" s="11"/>
      <c r="F86" s="11">
        <f t="shared" si="1"/>
        <v>0</v>
      </c>
    </row>
    <row r="87" spans="1:7" x14ac:dyDescent="0.25">
      <c r="A87" s="207" t="s">
        <v>97</v>
      </c>
      <c r="B87" s="9" t="s">
        <v>98</v>
      </c>
      <c r="C87" s="11"/>
      <c r="D87" s="11"/>
      <c r="E87" s="11"/>
      <c r="F87" s="11">
        <f t="shared" si="1"/>
        <v>0</v>
      </c>
    </row>
    <row r="88" spans="1:7" x14ac:dyDescent="0.25">
      <c r="A88" s="207" t="s">
        <v>99</v>
      </c>
      <c r="B88" s="9" t="s">
        <v>100</v>
      </c>
      <c r="C88" s="11"/>
      <c r="D88" s="11"/>
      <c r="E88" s="11"/>
      <c r="F88" s="11">
        <f t="shared" si="1"/>
        <v>0</v>
      </c>
    </row>
    <row r="89" spans="1:7" x14ac:dyDescent="0.25">
      <c r="A89" s="207" t="s">
        <v>101</v>
      </c>
      <c r="B89" s="9" t="s">
        <v>102</v>
      </c>
      <c r="C89" s="11"/>
      <c r="D89" s="11"/>
      <c r="E89" s="11"/>
      <c r="F89" s="11">
        <f t="shared" si="1"/>
        <v>0</v>
      </c>
    </row>
    <row r="90" spans="1:7" ht="21" x14ac:dyDescent="0.25">
      <c r="A90" s="206" t="s">
        <v>103</v>
      </c>
      <c r="B90" s="6" t="s">
        <v>104</v>
      </c>
      <c r="C90" s="8"/>
      <c r="D90" s="8"/>
      <c r="E90" s="8"/>
      <c r="F90" s="8">
        <f t="shared" si="1"/>
        <v>0</v>
      </c>
    </row>
    <row r="91" spans="1:7" ht="21" x14ac:dyDescent="0.25">
      <c r="A91" s="206" t="s">
        <v>105</v>
      </c>
      <c r="B91" s="6" t="s">
        <v>106</v>
      </c>
      <c r="C91" s="7">
        <f>C80</f>
        <v>77938555</v>
      </c>
      <c r="D91" s="8"/>
      <c r="E91" s="8"/>
      <c r="F91" s="7">
        <f t="shared" si="1"/>
        <v>77938555</v>
      </c>
    </row>
    <row r="92" spans="1:7" x14ac:dyDescent="0.25">
      <c r="A92" s="206" t="s">
        <v>107</v>
      </c>
      <c r="B92" s="6" t="s">
        <v>406</v>
      </c>
      <c r="C92" s="7">
        <f>C67+C91</f>
        <v>90357555</v>
      </c>
      <c r="D92" s="8"/>
      <c r="E92" s="8"/>
      <c r="F92" s="7">
        <f t="shared" si="1"/>
        <v>90357555</v>
      </c>
    </row>
    <row r="93" spans="1:7" x14ac:dyDescent="0.25">
      <c r="A93" s="15"/>
      <c r="B93" s="15"/>
      <c r="C93" s="15"/>
      <c r="D93" s="15"/>
      <c r="E93" s="15"/>
      <c r="F93" s="15"/>
    </row>
    <row r="94" spans="1:7" x14ac:dyDescent="0.25">
      <c r="A94" s="3"/>
      <c r="B94" s="3"/>
      <c r="C94" s="15"/>
      <c r="D94" s="15"/>
      <c r="E94" s="15"/>
      <c r="F94" s="15"/>
    </row>
    <row r="95" spans="1:7" x14ac:dyDescent="0.25">
      <c r="A95" s="2"/>
      <c r="B95" s="2"/>
      <c r="C95" s="1"/>
      <c r="D95" s="1"/>
      <c r="E95" s="1"/>
    </row>
    <row r="96" spans="1:7" ht="15" customHeight="1" x14ac:dyDescent="0.25">
      <c r="A96" s="242" t="s">
        <v>398</v>
      </c>
      <c r="B96" s="242" t="s">
        <v>399</v>
      </c>
      <c r="C96" s="243" t="s">
        <v>546</v>
      </c>
      <c r="D96" s="243"/>
      <c r="E96" s="243"/>
      <c r="F96" s="243"/>
    </row>
    <row r="97" spans="1:6" ht="21" x14ac:dyDescent="0.25">
      <c r="A97" s="242"/>
      <c r="B97" s="242"/>
      <c r="C97" s="37" t="s">
        <v>4</v>
      </c>
      <c r="D97" s="37" t="s">
        <v>5</v>
      </c>
      <c r="E97" s="37" t="s">
        <v>6</v>
      </c>
      <c r="F97" s="4" t="s">
        <v>7</v>
      </c>
    </row>
    <row r="98" spans="1:6" x14ac:dyDescent="0.25">
      <c r="A98" s="4">
        <v>1</v>
      </c>
      <c r="B98" s="4">
        <v>2</v>
      </c>
      <c r="C98" s="4">
        <v>3</v>
      </c>
      <c r="D98" s="4">
        <v>4</v>
      </c>
      <c r="E98" s="4">
        <v>5</v>
      </c>
      <c r="F98" s="4">
        <v>6</v>
      </c>
    </row>
    <row r="99" spans="1:6" x14ac:dyDescent="0.25">
      <c r="A99" s="242" t="s">
        <v>173</v>
      </c>
      <c r="B99" s="242"/>
      <c r="C99" s="242"/>
      <c r="D99" s="242"/>
      <c r="E99" s="242"/>
      <c r="F99" s="242"/>
    </row>
    <row r="100" spans="1:6" x14ac:dyDescent="0.25">
      <c r="A100" s="206" t="s">
        <v>8</v>
      </c>
      <c r="B100" s="6" t="s">
        <v>111</v>
      </c>
      <c r="C100" s="7">
        <f>C101+C102+C103+C104+C105</f>
        <v>92997122</v>
      </c>
      <c r="D100" s="8"/>
      <c r="E100" s="8"/>
      <c r="F100" s="7">
        <f t="shared" ref="F100:F154" si="2">C100+D100+E100</f>
        <v>92997122</v>
      </c>
    </row>
    <row r="101" spans="1:6" x14ac:dyDescent="0.25">
      <c r="A101" s="196" t="s">
        <v>455</v>
      </c>
      <c r="B101" s="9" t="s">
        <v>112</v>
      </c>
      <c r="C101" s="10">
        <v>57103434</v>
      </c>
      <c r="D101" s="11"/>
      <c r="E101" s="11"/>
      <c r="F101" s="10">
        <f t="shared" si="2"/>
        <v>57103434</v>
      </c>
    </row>
    <row r="102" spans="1:6" x14ac:dyDescent="0.25">
      <c r="A102" s="196" t="s">
        <v>516</v>
      </c>
      <c r="B102" s="9" t="s">
        <v>113</v>
      </c>
      <c r="C102" s="10">
        <v>11059051</v>
      </c>
      <c r="D102" s="11"/>
      <c r="E102" s="11"/>
      <c r="F102" s="10">
        <f t="shared" si="2"/>
        <v>11059051</v>
      </c>
    </row>
    <row r="103" spans="1:6" x14ac:dyDescent="0.25">
      <c r="A103" s="196" t="s">
        <v>456</v>
      </c>
      <c r="B103" s="9" t="s">
        <v>114</v>
      </c>
      <c r="C103" s="10">
        <v>24834637</v>
      </c>
      <c r="D103" s="11"/>
      <c r="E103" s="11"/>
      <c r="F103" s="10">
        <f t="shared" si="2"/>
        <v>24834637</v>
      </c>
    </row>
    <row r="104" spans="1:6" x14ac:dyDescent="0.25">
      <c r="A104" s="196" t="s">
        <v>457</v>
      </c>
      <c r="B104" s="9" t="s">
        <v>115</v>
      </c>
      <c r="C104" s="11"/>
      <c r="D104" s="11"/>
      <c r="E104" s="11"/>
      <c r="F104" s="11">
        <f t="shared" si="2"/>
        <v>0</v>
      </c>
    </row>
    <row r="105" spans="1:6" x14ac:dyDescent="0.25">
      <c r="A105" s="196" t="s">
        <v>458</v>
      </c>
      <c r="B105" s="9" t="s">
        <v>116</v>
      </c>
      <c r="C105" s="11"/>
      <c r="D105" s="11"/>
      <c r="E105" s="11"/>
      <c r="F105" s="11">
        <f t="shared" si="2"/>
        <v>0</v>
      </c>
    </row>
    <row r="106" spans="1:6" x14ac:dyDescent="0.25">
      <c r="A106" s="196" t="s">
        <v>459</v>
      </c>
      <c r="B106" s="9" t="s">
        <v>117</v>
      </c>
      <c r="C106" s="11"/>
      <c r="D106" s="11"/>
      <c r="E106" s="11"/>
      <c r="F106" s="11">
        <f t="shared" si="2"/>
        <v>0</v>
      </c>
    </row>
    <row r="107" spans="1:6" x14ac:dyDescent="0.25">
      <c r="A107" s="196" t="s">
        <v>460</v>
      </c>
      <c r="B107" s="12" t="s">
        <v>118</v>
      </c>
      <c r="C107" s="11"/>
      <c r="D107" s="11"/>
      <c r="E107" s="11"/>
      <c r="F107" s="11">
        <f t="shared" si="2"/>
        <v>0</v>
      </c>
    </row>
    <row r="108" spans="1:6" ht="22.5" x14ac:dyDescent="0.25">
      <c r="A108" s="196" t="s">
        <v>517</v>
      </c>
      <c r="B108" s="9" t="s">
        <v>119</v>
      </c>
      <c r="C108" s="11"/>
      <c r="D108" s="11"/>
      <c r="E108" s="11"/>
      <c r="F108" s="11">
        <f t="shared" si="2"/>
        <v>0</v>
      </c>
    </row>
    <row r="109" spans="1:6" ht="22.5" x14ac:dyDescent="0.25">
      <c r="A109" s="196" t="s">
        <v>518</v>
      </c>
      <c r="B109" s="9" t="s">
        <v>120</v>
      </c>
      <c r="C109" s="11"/>
      <c r="D109" s="11"/>
      <c r="E109" s="11"/>
      <c r="F109" s="11">
        <f t="shared" si="2"/>
        <v>0</v>
      </c>
    </row>
    <row r="110" spans="1:6" x14ac:dyDescent="0.25">
      <c r="A110" s="196" t="s">
        <v>519</v>
      </c>
      <c r="B110" s="12" t="s">
        <v>121</v>
      </c>
      <c r="C110" s="11"/>
      <c r="D110" s="11"/>
      <c r="E110" s="11"/>
      <c r="F110" s="11">
        <f t="shared" si="2"/>
        <v>0</v>
      </c>
    </row>
    <row r="111" spans="1:6" x14ac:dyDescent="0.25">
      <c r="A111" s="196" t="s">
        <v>520</v>
      </c>
      <c r="B111" s="12" t="s">
        <v>122</v>
      </c>
      <c r="C111" s="11"/>
      <c r="D111" s="11"/>
      <c r="E111" s="11"/>
      <c r="F111" s="11">
        <f t="shared" si="2"/>
        <v>0</v>
      </c>
    </row>
    <row r="112" spans="1:6" ht="22.5" x14ac:dyDescent="0.25">
      <c r="A112" s="196" t="s">
        <v>521</v>
      </c>
      <c r="B112" s="9" t="s">
        <v>123</v>
      </c>
      <c r="C112" s="11"/>
      <c r="D112" s="11"/>
      <c r="E112" s="11"/>
      <c r="F112" s="11">
        <f t="shared" si="2"/>
        <v>0</v>
      </c>
    </row>
    <row r="113" spans="1:6" x14ac:dyDescent="0.25">
      <c r="A113" s="196" t="s">
        <v>522</v>
      </c>
      <c r="B113" s="9" t="s">
        <v>124</v>
      </c>
      <c r="C113" s="11"/>
      <c r="D113" s="11"/>
      <c r="E113" s="11"/>
      <c r="F113" s="11">
        <f t="shared" si="2"/>
        <v>0</v>
      </c>
    </row>
    <row r="114" spans="1:6" x14ac:dyDescent="0.25">
      <c r="A114" s="196" t="s">
        <v>523</v>
      </c>
      <c r="B114" s="9" t="s">
        <v>125</v>
      </c>
      <c r="C114" s="11"/>
      <c r="D114" s="11"/>
      <c r="E114" s="11"/>
      <c r="F114" s="11">
        <f t="shared" si="2"/>
        <v>0</v>
      </c>
    </row>
    <row r="115" spans="1:6" ht="22.5" x14ac:dyDescent="0.25">
      <c r="A115" s="196" t="s">
        <v>524</v>
      </c>
      <c r="B115" s="9" t="s">
        <v>126</v>
      </c>
      <c r="C115" s="11"/>
      <c r="D115" s="11"/>
      <c r="E115" s="11"/>
      <c r="F115" s="11">
        <f t="shared" si="2"/>
        <v>0</v>
      </c>
    </row>
    <row r="116" spans="1:6" x14ac:dyDescent="0.25">
      <c r="A116" s="206" t="s">
        <v>16</v>
      </c>
      <c r="B116" s="6" t="s">
        <v>127</v>
      </c>
      <c r="C116" s="7">
        <f>C117+C119</f>
        <v>1300000</v>
      </c>
      <c r="D116" s="8"/>
      <c r="E116" s="8"/>
      <c r="F116" s="7">
        <f t="shared" si="2"/>
        <v>1300000</v>
      </c>
    </row>
    <row r="117" spans="1:6" x14ac:dyDescent="0.25">
      <c r="A117" s="196" t="s">
        <v>461</v>
      </c>
      <c r="B117" s="9" t="s">
        <v>128</v>
      </c>
      <c r="C117" s="10"/>
      <c r="D117" s="11"/>
      <c r="E117" s="11"/>
      <c r="F117" s="10">
        <f t="shared" si="2"/>
        <v>0</v>
      </c>
    </row>
    <row r="118" spans="1:6" x14ac:dyDescent="0.25">
      <c r="A118" s="196" t="s">
        <v>462</v>
      </c>
      <c r="B118" s="9" t="s">
        <v>129</v>
      </c>
      <c r="C118" s="11"/>
      <c r="D118" s="11"/>
      <c r="E118" s="11"/>
      <c r="F118" s="11">
        <f t="shared" si="2"/>
        <v>0</v>
      </c>
    </row>
    <row r="119" spans="1:6" x14ac:dyDescent="0.25">
      <c r="A119" s="196" t="s">
        <v>463</v>
      </c>
      <c r="B119" s="9" t="s">
        <v>130</v>
      </c>
      <c r="C119" s="42">
        <v>1300000</v>
      </c>
      <c r="D119" s="11"/>
      <c r="E119" s="11"/>
      <c r="F119" s="42">
        <f t="shared" si="2"/>
        <v>1300000</v>
      </c>
    </row>
    <row r="120" spans="1:6" x14ac:dyDescent="0.25">
      <c r="A120" s="196" t="s">
        <v>464</v>
      </c>
      <c r="B120" s="9" t="s">
        <v>131</v>
      </c>
      <c r="C120" s="11"/>
      <c r="D120" s="11"/>
      <c r="E120" s="11"/>
      <c r="F120" s="11">
        <f t="shared" si="2"/>
        <v>0</v>
      </c>
    </row>
    <row r="121" spans="1:6" x14ac:dyDescent="0.25">
      <c r="A121" s="196" t="s">
        <v>465</v>
      </c>
      <c r="B121" s="9" t="s">
        <v>132</v>
      </c>
      <c r="C121" s="11"/>
      <c r="D121" s="11"/>
      <c r="E121" s="11"/>
      <c r="F121" s="11">
        <f t="shared" si="2"/>
        <v>0</v>
      </c>
    </row>
    <row r="122" spans="1:6" ht="22.5" x14ac:dyDescent="0.25">
      <c r="A122" s="196" t="s">
        <v>466</v>
      </c>
      <c r="B122" s="9" t="s">
        <v>133</v>
      </c>
      <c r="C122" s="11"/>
      <c r="D122" s="11"/>
      <c r="E122" s="11"/>
      <c r="F122" s="11">
        <f t="shared" si="2"/>
        <v>0</v>
      </c>
    </row>
    <row r="123" spans="1:6" ht="22.5" x14ac:dyDescent="0.25">
      <c r="A123" s="196" t="s">
        <v>525</v>
      </c>
      <c r="B123" s="9" t="s">
        <v>134</v>
      </c>
      <c r="C123" s="11"/>
      <c r="D123" s="11"/>
      <c r="E123" s="11"/>
      <c r="F123" s="11">
        <f t="shared" si="2"/>
        <v>0</v>
      </c>
    </row>
    <row r="124" spans="1:6" ht="22.5" x14ac:dyDescent="0.25">
      <c r="A124" s="196" t="s">
        <v>526</v>
      </c>
      <c r="B124" s="9" t="s">
        <v>120</v>
      </c>
      <c r="C124" s="11"/>
      <c r="D124" s="11"/>
      <c r="E124" s="11"/>
      <c r="F124" s="11">
        <f t="shared" si="2"/>
        <v>0</v>
      </c>
    </row>
    <row r="125" spans="1:6" x14ac:dyDescent="0.25">
      <c r="A125" s="196" t="s">
        <v>527</v>
      </c>
      <c r="B125" s="9" t="s">
        <v>135</v>
      </c>
      <c r="C125" s="11"/>
      <c r="D125" s="11"/>
      <c r="E125" s="11"/>
      <c r="F125" s="11">
        <f t="shared" si="2"/>
        <v>0</v>
      </c>
    </row>
    <row r="126" spans="1:6" x14ac:dyDescent="0.25">
      <c r="A126" s="196" t="s">
        <v>528</v>
      </c>
      <c r="B126" s="9" t="s">
        <v>136</v>
      </c>
      <c r="C126" s="11"/>
      <c r="D126" s="11"/>
      <c r="E126" s="11"/>
      <c r="F126" s="11">
        <f t="shared" si="2"/>
        <v>0</v>
      </c>
    </row>
    <row r="127" spans="1:6" ht="22.5" x14ac:dyDescent="0.25">
      <c r="A127" s="196" t="s">
        <v>529</v>
      </c>
      <c r="B127" s="9" t="s">
        <v>123</v>
      </c>
      <c r="C127" s="11"/>
      <c r="D127" s="11"/>
      <c r="E127" s="11"/>
      <c r="F127" s="11">
        <f t="shared" si="2"/>
        <v>0</v>
      </c>
    </row>
    <row r="128" spans="1:6" x14ac:dyDescent="0.25">
      <c r="A128" s="196" t="s">
        <v>530</v>
      </c>
      <c r="B128" s="9" t="s">
        <v>137</v>
      </c>
      <c r="C128" s="11"/>
      <c r="D128" s="11"/>
      <c r="E128" s="11"/>
      <c r="F128" s="11">
        <f t="shared" si="2"/>
        <v>0</v>
      </c>
    </row>
    <row r="129" spans="1:6" ht="22.5" x14ac:dyDescent="0.25">
      <c r="A129" s="196" t="s">
        <v>531</v>
      </c>
      <c r="B129" s="9" t="s">
        <v>138</v>
      </c>
      <c r="C129" s="11"/>
      <c r="D129" s="11"/>
      <c r="E129" s="11"/>
      <c r="F129" s="11">
        <f t="shared" si="2"/>
        <v>0</v>
      </c>
    </row>
    <row r="130" spans="1:6" x14ac:dyDescent="0.25">
      <c r="A130" s="206" t="s">
        <v>24</v>
      </c>
      <c r="B130" s="6" t="s">
        <v>139</v>
      </c>
      <c r="C130" s="8"/>
      <c r="D130" s="8"/>
      <c r="E130" s="8"/>
      <c r="F130" s="8">
        <f t="shared" si="2"/>
        <v>0</v>
      </c>
    </row>
    <row r="131" spans="1:6" x14ac:dyDescent="0.25">
      <c r="A131" s="196" t="s">
        <v>467</v>
      </c>
      <c r="B131" s="9" t="s">
        <v>140</v>
      </c>
      <c r="C131" s="11"/>
      <c r="D131" s="11"/>
      <c r="E131" s="11"/>
      <c r="F131" s="11">
        <f t="shared" si="2"/>
        <v>0</v>
      </c>
    </row>
    <row r="132" spans="1:6" x14ac:dyDescent="0.25">
      <c r="A132" s="196" t="s">
        <v>468</v>
      </c>
      <c r="B132" s="9" t="s">
        <v>141</v>
      </c>
      <c r="C132" s="11"/>
      <c r="D132" s="11"/>
      <c r="E132" s="11"/>
      <c r="F132" s="11">
        <f t="shared" si="2"/>
        <v>0</v>
      </c>
    </row>
    <row r="133" spans="1:6" x14ac:dyDescent="0.25">
      <c r="A133" s="206" t="s">
        <v>142</v>
      </c>
      <c r="B133" s="6" t="s">
        <v>143</v>
      </c>
      <c r="C133" s="7">
        <f>C100+C116</f>
        <v>94297122</v>
      </c>
      <c r="D133" s="8"/>
      <c r="E133" s="8"/>
      <c r="F133" s="7">
        <f t="shared" si="2"/>
        <v>94297122</v>
      </c>
    </row>
    <row r="134" spans="1:6" ht="21" x14ac:dyDescent="0.25">
      <c r="A134" s="206" t="s">
        <v>40</v>
      </c>
      <c r="B134" s="6" t="s">
        <v>144</v>
      </c>
      <c r="C134" s="8"/>
      <c r="D134" s="8"/>
      <c r="E134" s="8"/>
      <c r="F134" s="8">
        <f t="shared" si="2"/>
        <v>0</v>
      </c>
    </row>
    <row r="135" spans="1:6" x14ac:dyDescent="0.25">
      <c r="A135" s="196" t="s">
        <v>479</v>
      </c>
      <c r="B135" s="9" t="s">
        <v>407</v>
      </c>
      <c r="C135" s="11"/>
      <c r="D135" s="11"/>
      <c r="E135" s="11"/>
      <c r="F135" s="11">
        <f t="shared" si="2"/>
        <v>0</v>
      </c>
    </row>
    <row r="136" spans="1:6" ht="22.5" x14ac:dyDescent="0.25">
      <c r="A136" s="196" t="s">
        <v>480</v>
      </c>
      <c r="B136" s="9" t="s">
        <v>408</v>
      </c>
      <c r="C136" s="11"/>
      <c r="D136" s="11"/>
      <c r="E136" s="11"/>
      <c r="F136" s="11">
        <f t="shared" si="2"/>
        <v>0</v>
      </c>
    </row>
    <row r="137" spans="1:6" x14ac:dyDescent="0.25">
      <c r="A137" s="196" t="s">
        <v>481</v>
      </c>
      <c r="B137" s="9" t="s">
        <v>409</v>
      </c>
      <c r="C137" s="11"/>
      <c r="D137" s="11"/>
      <c r="E137" s="11"/>
      <c r="F137" s="11">
        <f t="shared" si="2"/>
        <v>0</v>
      </c>
    </row>
    <row r="138" spans="1:6" x14ac:dyDescent="0.25">
      <c r="A138" s="154" t="s">
        <v>52</v>
      </c>
      <c r="B138" s="6" t="s">
        <v>148</v>
      </c>
      <c r="C138" s="8"/>
      <c r="D138" s="8"/>
      <c r="E138" s="8"/>
      <c r="F138" s="8">
        <f t="shared" si="2"/>
        <v>0</v>
      </c>
    </row>
    <row r="139" spans="1:6" x14ac:dyDescent="0.25">
      <c r="A139" s="196" t="s">
        <v>489</v>
      </c>
      <c r="B139" s="9" t="s">
        <v>149</v>
      </c>
      <c r="C139" s="11"/>
      <c r="D139" s="11"/>
      <c r="E139" s="11"/>
      <c r="F139" s="11">
        <f t="shared" si="2"/>
        <v>0</v>
      </c>
    </row>
    <row r="140" spans="1:6" x14ac:dyDescent="0.25">
      <c r="A140" s="196" t="s">
        <v>490</v>
      </c>
      <c r="B140" s="9" t="s">
        <v>150</v>
      </c>
      <c r="C140" s="11"/>
      <c r="D140" s="11"/>
      <c r="E140" s="11"/>
      <c r="F140" s="11">
        <f t="shared" si="2"/>
        <v>0</v>
      </c>
    </row>
    <row r="141" spans="1:6" x14ac:dyDescent="0.25">
      <c r="A141" s="196" t="s">
        <v>491</v>
      </c>
      <c r="B141" s="9" t="s">
        <v>151</v>
      </c>
      <c r="C141" s="11"/>
      <c r="D141" s="11"/>
      <c r="E141" s="11"/>
      <c r="F141" s="11">
        <f t="shared" si="2"/>
        <v>0</v>
      </c>
    </row>
    <row r="142" spans="1:6" x14ac:dyDescent="0.25">
      <c r="A142" s="196" t="s">
        <v>492</v>
      </c>
      <c r="B142" s="9" t="s">
        <v>152</v>
      </c>
      <c r="C142" s="11"/>
      <c r="D142" s="11"/>
      <c r="E142" s="11"/>
      <c r="F142" s="11">
        <f t="shared" si="2"/>
        <v>0</v>
      </c>
    </row>
    <row r="143" spans="1:6" x14ac:dyDescent="0.25">
      <c r="A143" s="154" t="s">
        <v>153</v>
      </c>
      <c r="B143" s="6" t="s">
        <v>154</v>
      </c>
      <c r="C143" s="8"/>
      <c r="D143" s="8"/>
      <c r="E143" s="8"/>
      <c r="F143" s="8">
        <f t="shared" si="2"/>
        <v>0</v>
      </c>
    </row>
    <row r="144" spans="1:6" x14ac:dyDescent="0.25">
      <c r="A144" s="196" t="s">
        <v>494</v>
      </c>
      <c r="B144" s="9" t="s">
        <v>155</v>
      </c>
      <c r="C144" s="11"/>
      <c r="D144" s="11"/>
      <c r="E144" s="11"/>
      <c r="F144" s="11">
        <f t="shared" si="2"/>
        <v>0</v>
      </c>
    </row>
    <row r="145" spans="1:6" x14ac:dyDescent="0.25">
      <c r="A145" s="196" t="s">
        <v>495</v>
      </c>
      <c r="B145" s="9" t="s">
        <v>156</v>
      </c>
      <c r="C145" s="11"/>
      <c r="D145" s="11"/>
      <c r="E145" s="11"/>
      <c r="F145" s="11">
        <f t="shared" si="2"/>
        <v>0</v>
      </c>
    </row>
    <row r="146" spans="1:6" x14ac:dyDescent="0.25">
      <c r="A146" s="196" t="s">
        <v>496</v>
      </c>
      <c r="B146" s="9" t="s">
        <v>157</v>
      </c>
      <c r="C146" s="11"/>
      <c r="D146" s="11"/>
      <c r="E146" s="11"/>
      <c r="F146" s="11">
        <f t="shared" si="2"/>
        <v>0</v>
      </c>
    </row>
    <row r="147" spans="1:6" x14ac:dyDescent="0.25">
      <c r="A147" s="196" t="s">
        <v>497</v>
      </c>
      <c r="B147" s="9" t="s">
        <v>158</v>
      </c>
      <c r="C147" s="11"/>
      <c r="D147" s="11"/>
      <c r="E147" s="11"/>
      <c r="F147" s="11">
        <f t="shared" si="2"/>
        <v>0</v>
      </c>
    </row>
    <row r="148" spans="1:6" x14ac:dyDescent="0.25">
      <c r="A148" s="154" t="s">
        <v>65</v>
      </c>
      <c r="B148" s="6" t="s">
        <v>159</v>
      </c>
      <c r="C148" s="8"/>
      <c r="D148" s="8"/>
      <c r="E148" s="8"/>
      <c r="F148" s="8">
        <f t="shared" si="2"/>
        <v>0</v>
      </c>
    </row>
    <row r="149" spans="1:6" x14ac:dyDescent="0.25">
      <c r="A149" s="196" t="s">
        <v>498</v>
      </c>
      <c r="B149" s="9" t="s">
        <v>410</v>
      </c>
      <c r="C149" s="11"/>
      <c r="D149" s="11"/>
      <c r="E149" s="11"/>
      <c r="F149" s="11">
        <f t="shared" si="2"/>
        <v>0</v>
      </c>
    </row>
    <row r="150" spans="1:6" x14ac:dyDescent="0.25">
      <c r="A150" s="196" t="s">
        <v>499</v>
      </c>
      <c r="B150" s="9" t="s">
        <v>411</v>
      </c>
      <c r="C150" s="11"/>
      <c r="D150" s="11"/>
      <c r="E150" s="11"/>
      <c r="F150" s="11">
        <f t="shared" si="2"/>
        <v>0</v>
      </c>
    </row>
    <row r="151" spans="1:6" x14ac:dyDescent="0.25">
      <c r="A151" s="196" t="s">
        <v>500</v>
      </c>
      <c r="B151" s="9" t="s">
        <v>412</v>
      </c>
      <c r="C151" s="11"/>
      <c r="D151" s="11"/>
      <c r="E151" s="11"/>
      <c r="F151" s="11">
        <f t="shared" si="2"/>
        <v>0</v>
      </c>
    </row>
    <row r="152" spans="1:6" x14ac:dyDescent="0.25">
      <c r="A152" s="196" t="s">
        <v>501</v>
      </c>
      <c r="B152" s="9" t="s">
        <v>413</v>
      </c>
      <c r="C152" s="11"/>
      <c r="D152" s="11"/>
      <c r="E152" s="11"/>
      <c r="F152" s="11">
        <f t="shared" si="2"/>
        <v>0</v>
      </c>
    </row>
    <row r="153" spans="1:6" x14ac:dyDescent="0.25">
      <c r="A153" s="154" t="s">
        <v>71</v>
      </c>
      <c r="B153" s="6" t="s">
        <v>164</v>
      </c>
      <c r="C153" s="8"/>
      <c r="D153" s="8"/>
      <c r="E153" s="8"/>
      <c r="F153" s="8">
        <f t="shared" si="2"/>
        <v>0</v>
      </c>
    </row>
    <row r="154" spans="1:6" x14ac:dyDescent="0.25">
      <c r="A154" s="154" t="s">
        <v>165</v>
      </c>
      <c r="B154" s="6" t="s">
        <v>166</v>
      </c>
      <c r="C154" s="7">
        <f>C133</f>
        <v>94297122</v>
      </c>
      <c r="D154" s="8"/>
      <c r="E154" s="8"/>
      <c r="F154" s="7">
        <f t="shared" si="2"/>
        <v>94297122</v>
      </c>
    </row>
    <row r="155" spans="1:6" x14ac:dyDescent="0.25">
      <c r="A155" s="18"/>
      <c r="B155" s="18"/>
      <c r="C155" s="18"/>
      <c r="D155" s="18"/>
      <c r="E155" s="18"/>
      <c r="F155" s="223">
        <f>F92-F154</f>
        <v>-3939567</v>
      </c>
    </row>
    <row r="156" spans="1:6" x14ac:dyDescent="0.25">
      <c r="A156" s="317" t="s">
        <v>417</v>
      </c>
      <c r="B156" s="317"/>
      <c r="C156" s="318">
        <v>17</v>
      </c>
      <c r="D156" s="318"/>
      <c r="E156" s="318"/>
      <c r="F156" s="318"/>
    </row>
    <row r="157" spans="1:6" x14ac:dyDescent="0.25">
      <c r="A157" s="317" t="s">
        <v>418</v>
      </c>
      <c r="B157" s="317"/>
      <c r="C157" s="318">
        <v>0</v>
      </c>
      <c r="D157" s="318"/>
      <c r="E157" s="318"/>
      <c r="F157" s="318"/>
    </row>
    <row r="158" spans="1:6" ht="15.75" x14ac:dyDescent="0.25">
      <c r="A158" s="16"/>
    </row>
  </sheetData>
  <mergeCells count="15">
    <mergeCell ref="A1:F1"/>
    <mergeCell ref="B6:B8"/>
    <mergeCell ref="A6:A8"/>
    <mergeCell ref="A10:F10"/>
    <mergeCell ref="B2:F2"/>
    <mergeCell ref="B3:F3"/>
    <mergeCell ref="C6:F7"/>
    <mergeCell ref="A157:B157"/>
    <mergeCell ref="C157:F157"/>
    <mergeCell ref="A96:A97"/>
    <mergeCell ref="B96:B97"/>
    <mergeCell ref="C96:F96"/>
    <mergeCell ref="A99:F99"/>
    <mergeCell ref="A156:B156"/>
    <mergeCell ref="C156:F156"/>
  </mergeCells>
  <pageMargins left="0.7" right="0.7" top="0.75" bottom="0.75" header="0.3" footer="0.3"/>
  <pageSetup paperSize="9" scale="74" orientation="portrait" r:id="rId1"/>
  <rowBreaks count="1" manualBreakCount="1">
    <brk id="95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54"/>
  <sheetViews>
    <sheetView view="pageBreakPreview" topLeftCell="A2" zoomScale="80" zoomScaleNormal="100" zoomScaleSheetLayoutView="80" workbookViewId="0">
      <selection activeCell="A2" sqref="A2:F2"/>
    </sheetView>
  </sheetViews>
  <sheetFormatPr defaultRowHeight="15" x14ac:dyDescent="0.25"/>
  <cols>
    <col min="1" max="1" width="8.7109375" style="156" bestFit="1" customWidth="1"/>
    <col min="2" max="2" width="42.5703125" bestFit="1" customWidth="1"/>
    <col min="3" max="3" width="10.85546875" bestFit="1" customWidth="1"/>
    <col min="5" max="6" width="10.85546875" bestFit="1" customWidth="1"/>
    <col min="7" max="7" width="16.140625" bestFit="1" customWidth="1"/>
  </cols>
  <sheetData>
    <row r="1" spans="1:6" ht="15.75" x14ac:dyDescent="0.25">
      <c r="A1" s="202"/>
    </row>
    <row r="2" spans="1:6" x14ac:dyDescent="0.25">
      <c r="A2" s="325" t="s">
        <v>616</v>
      </c>
      <c r="B2" s="325"/>
      <c r="C2" s="325"/>
      <c r="D2" s="325"/>
      <c r="E2" s="325"/>
      <c r="F2" s="325"/>
    </row>
    <row r="3" spans="1:6" x14ac:dyDescent="0.25">
      <c r="A3" s="198" t="s">
        <v>174</v>
      </c>
      <c r="B3" s="243" t="s">
        <v>425</v>
      </c>
      <c r="C3" s="243"/>
      <c r="D3" s="243"/>
      <c r="E3" s="243"/>
      <c r="F3" s="243"/>
    </row>
    <row r="4" spans="1:6" ht="21" x14ac:dyDescent="0.25">
      <c r="A4" s="198" t="s">
        <v>396</v>
      </c>
      <c r="B4" s="243" t="s">
        <v>397</v>
      </c>
      <c r="C4" s="243"/>
      <c r="D4" s="243"/>
      <c r="E4" s="243"/>
      <c r="F4" s="243"/>
    </row>
    <row r="5" spans="1:6" x14ac:dyDescent="0.25">
      <c r="A5" s="199"/>
      <c r="B5" s="57"/>
      <c r="C5" s="39"/>
      <c r="D5" s="39"/>
      <c r="E5" s="39"/>
      <c r="F5" s="40" t="s">
        <v>428</v>
      </c>
    </row>
    <row r="6" spans="1:6" ht="21" customHeight="1" x14ac:dyDescent="0.25">
      <c r="A6" s="319" t="s">
        <v>398</v>
      </c>
      <c r="B6" s="242" t="s">
        <v>399</v>
      </c>
      <c r="C6" s="345" t="s">
        <v>546</v>
      </c>
      <c r="D6" s="346"/>
      <c r="E6" s="346"/>
      <c r="F6" s="347"/>
    </row>
    <row r="7" spans="1:6" ht="21" x14ac:dyDescent="0.25">
      <c r="A7" s="319"/>
      <c r="B7" s="242"/>
      <c r="C7" s="37" t="s">
        <v>4</v>
      </c>
      <c r="D7" s="37" t="s">
        <v>5</v>
      </c>
      <c r="E7" s="37" t="s">
        <v>6</v>
      </c>
      <c r="F7" s="4" t="s">
        <v>7</v>
      </c>
    </row>
    <row r="8" spans="1:6" x14ac:dyDescent="0.25">
      <c r="A8" s="15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</row>
    <row r="9" spans="1:6" x14ac:dyDescent="0.25">
      <c r="A9" s="242" t="s">
        <v>172</v>
      </c>
      <c r="B9" s="242"/>
      <c r="C9" s="242"/>
      <c r="D9" s="242"/>
      <c r="E9" s="242"/>
      <c r="F9" s="242"/>
    </row>
    <row r="10" spans="1:6" x14ac:dyDescent="0.25">
      <c r="A10" s="206" t="s">
        <v>8</v>
      </c>
      <c r="B10" s="6" t="s">
        <v>9</v>
      </c>
      <c r="C10" s="8">
        <f>'9.2 melléklet bevétel'!E9+'9.3 melléklet'!C9+' 9.4 melléklet'!C10+'9.5 melléklet'!C9+'9.6 melléklet'!C9+'9.7 melléklet'!C11</f>
        <v>0</v>
      </c>
      <c r="D10" s="8">
        <f>'9.2 melléklet bevétel'!F9+'9.3 melléklet'!D9+' 9.4 melléklet'!D10+'9.5 melléklet'!D9+'9.6 melléklet'!D9+'9.7 melléklet'!D11</f>
        <v>0</v>
      </c>
      <c r="E10" s="8">
        <f>'9.2 melléklet bevétel'!G9+'9.3 melléklet'!E9+' 9.4 melléklet'!E10+'9.5 melléklet'!E9+'9.6 melléklet'!E9+'9.7 melléklet'!E11</f>
        <v>0</v>
      </c>
      <c r="F10" s="8">
        <f>'9.2 melléklet bevétel'!H9+'9.3 melléklet'!F9+' 9.4 melléklet'!F10+'9.5 melléklet'!F9+'9.6 melléklet'!F9+'9.7 melléklet'!F11</f>
        <v>0</v>
      </c>
    </row>
    <row r="11" spans="1:6" x14ac:dyDescent="0.25">
      <c r="A11" s="207" t="s">
        <v>455</v>
      </c>
      <c r="B11" s="9" t="s">
        <v>10</v>
      </c>
      <c r="C11" s="11">
        <f>'9.2 melléklet bevétel'!E10+'9.3 melléklet'!C10+' 9.4 melléklet'!C11+'9.5 melléklet'!C10+'9.6 melléklet'!C10+'9.7 melléklet'!C12</f>
        <v>0</v>
      </c>
      <c r="D11" s="11">
        <f>'9.2 melléklet bevétel'!F10+'9.3 melléklet'!D10+' 9.4 melléklet'!D11+'9.5 melléklet'!D10+'9.6 melléklet'!D10+'9.7 melléklet'!D12</f>
        <v>0</v>
      </c>
      <c r="E11" s="11">
        <f>'9.2 melléklet bevétel'!G10+'9.3 melléklet'!E10+' 9.4 melléklet'!E11+'9.5 melléklet'!E10+'9.6 melléklet'!E10+'9.7 melléklet'!E12</f>
        <v>0</v>
      </c>
      <c r="F11" s="11">
        <f>'9.2 melléklet bevétel'!H10+'9.3 melléklet'!F10+' 9.4 melléklet'!F11+'9.5 melléklet'!F10+'9.6 melléklet'!F10+'9.7 melléklet'!F12</f>
        <v>0</v>
      </c>
    </row>
    <row r="12" spans="1:6" x14ac:dyDescent="0.25">
      <c r="A12" s="207" t="s">
        <v>516</v>
      </c>
      <c r="B12" s="9" t="s">
        <v>11</v>
      </c>
      <c r="C12" s="11">
        <f>'9.2 melléklet bevétel'!E11+'9.3 melléklet'!C11+' 9.4 melléklet'!C12+'9.5 melléklet'!C11+'9.6 melléklet'!C11+'9.7 melléklet'!C13</f>
        <v>0</v>
      </c>
      <c r="D12" s="11">
        <f>'9.2 melléklet bevétel'!F11+'9.3 melléklet'!D11+' 9.4 melléklet'!D12+'9.5 melléklet'!D11+'9.6 melléklet'!D11+'9.7 melléklet'!D13</f>
        <v>0</v>
      </c>
      <c r="E12" s="11">
        <f>'9.2 melléklet bevétel'!G11+'9.3 melléklet'!E11+' 9.4 melléklet'!E12+'9.5 melléklet'!E11+'9.6 melléklet'!E11+'9.7 melléklet'!E13</f>
        <v>0</v>
      </c>
      <c r="F12" s="11">
        <f>'9.2 melléklet bevétel'!H11+'9.3 melléklet'!F11+' 9.4 melléklet'!F12+'9.5 melléklet'!F11+'9.6 melléklet'!F11+'9.7 melléklet'!F13</f>
        <v>0</v>
      </c>
    </row>
    <row r="13" spans="1:6" ht="22.5" x14ac:dyDescent="0.25">
      <c r="A13" s="207" t="s">
        <v>456</v>
      </c>
      <c r="B13" s="9" t="s">
        <v>12</v>
      </c>
      <c r="C13" s="11">
        <f>'9.2 melléklet bevétel'!E12+'9.3 melléklet'!C12+' 9.4 melléklet'!C13+'9.5 melléklet'!C12+'9.6 melléklet'!C12+'9.7 melléklet'!C14</f>
        <v>0</v>
      </c>
      <c r="D13" s="11">
        <f>'9.2 melléklet bevétel'!F12+'9.3 melléklet'!D12+' 9.4 melléklet'!D13+'9.5 melléklet'!D12+'9.6 melléklet'!D12+'9.7 melléklet'!D14</f>
        <v>0</v>
      </c>
      <c r="E13" s="11">
        <f>'9.2 melléklet bevétel'!G12+'9.3 melléklet'!E12+' 9.4 melléklet'!E13+'9.5 melléklet'!E12+'9.6 melléklet'!E12+'9.7 melléklet'!E14</f>
        <v>0</v>
      </c>
      <c r="F13" s="11">
        <f>'9.2 melléklet bevétel'!H12+'9.3 melléklet'!F12+' 9.4 melléklet'!F13+'9.5 melléklet'!F12+'9.6 melléklet'!F12+'9.7 melléklet'!F14</f>
        <v>0</v>
      </c>
    </row>
    <row r="14" spans="1:6" x14ac:dyDescent="0.25">
      <c r="A14" s="207" t="s">
        <v>457</v>
      </c>
      <c r="B14" s="9" t="s">
        <v>13</v>
      </c>
      <c r="C14" s="11">
        <f>'9.2 melléklet bevétel'!E13+'9.3 melléklet'!C13+' 9.4 melléklet'!C14+'9.5 melléklet'!C13+'9.6 melléklet'!C13+'9.7 melléklet'!C15</f>
        <v>0</v>
      </c>
      <c r="D14" s="11">
        <f>'9.2 melléklet bevétel'!F13+'9.3 melléklet'!D13+' 9.4 melléklet'!D14+'9.5 melléklet'!D13+'9.6 melléklet'!D13+'9.7 melléklet'!D15</f>
        <v>0</v>
      </c>
      <c r="E14" s="11">
        <f>'9.2 melléklet bevétel'!G13+'9.3 melléklet'!E13+' 9.4 melléklet'!E14+'9.5 melléklet'!E13+'9.6 melléklet'!E13+'9.7 melléklet'!E15</f>
        <v>0</v>
      </c>
      <c r="F14" s="11">
        <f>'9.2 melléklet bevétel'!H13+'9.3 melléklet'!F13+' 9.4 melléklet'!F14+'9.5 melléklet'!F13+'9.6 melléklet'!F13+'9.7 melléklet'!F15</f>
        <v>0</v>
      </c>
    </row>
    <row r="15" spans="1:6" x14ac:dyDescent="0.25">
      <c r="A15" s="207" t="s">
        <v>458</v>
      </c>
      <c r="B15" s="9" t="s">
        <v>14</v>
      </c>
      <c r="C15" s="11">
        <f>'9.2 melléklet bevétel'!E14+'9.3 melléklet'!C14+' 9.4 melléklet'!C15+'9.5 melléklet'!C14+'9.6 melléklet'!C14+'9.7 melléklet'!C16</f>
        <v>0</v>
      </c>
      <c r="D15" s="11">
        <f>'9.2 melléklet bevétel'!F14+'9.3 melléklet'!D14+' 9.4 melléklet'!D15+'9.5 melléklet'!D14+'9.6 melléklet'!D14+'9.7 melléklet'!D16</f>
        <v>0</v>
      </c>
      <c r="E15" s="11">
        <f>'9.2 melléklet bevétel'!G14+'9.3 melléklet'!E14+' 9.4 melléklet'!E15+'9.5 melléklet'!E14+'9.6 melléklet'!E14+'9.7 melléklet'!E16</f>
        <v>0</v>
      </c>
      <c r="F15" s="11">
        <f>'9.2 melléklet bevétel'!H14+'9.3 melléklet'!F14+' 9.4 melléklet'!F15+'9.5 melléklet'!F14+'9.6 melléklet'!F14+'9.7 melléklet'!F16</f>
        <v>0</v>
      </c>
    </row>
    <row r="16" spans="1:6" x14ac:dyDescent="0.25">
      <c r="A16" s="207" t="s">
        <v>459</v>
      </c>
      <c r="B16" s="9" t="s">
        <v>15</v>
      </c>
      <c r="C16" s="11">
        <f>'9.2 melléklet bevétel'!E15+'9.3 melléklet'!C15+' 9.4 melléklet'!C16+'9.5 melléklet'!C15+'9.6 melléklet'!C15+'9.7 melléklet'!C17</f>
        <v>0</v>
      </c>
      <c r="D16" s="11">
        <f>'9.2 melléklet bevétel'!F15+'9.3 melléklet'!D15+' 9.4 melléklet'!D16+'9.5 melléklet'!D15+'9.6 melléklet'!D15+'9.7 melléklet'!D17</f>
        <v>0</v>
      </c>
      <c r="E16" s="11">
        <f>'9.2 melléklet bevétel'!G15+'9.3 melléklet'!E15+' 9.4 melléklet'!E16+'9.5 melléklet'!E15+'9.6 melléklet'!E15+'9.7 melléklet'!E17</f>
        <v>0</v>
      </c>
      <c r="F16" s="11">
        <f>'9.2 melléklet bevétel'!H15+'9.3 melléklet'!F15+' 9.4 melléklet'!F16+'9.5 melléklet'!F15+'9.6 melléklet'!F15+'9.7 melléklet'!F17</f>
        <v>0</v>
      </c>
    </row>
    <row r="17" spans="1:7" x14ac:dyDescent="0.25">
      <c r="A17" s="207"/>
      <c r="B17" s="41"/>
      <c r="C17" s="43">
        <f>'9.2 melléklet bevétel'!E16+'9.3 melléklet'!C16+' 9.4 melléklet'!C17+'9.5 melléklet'!C16+'9.6 melléklet'!C16+'9.7 melléklet'!C18</f>
        <v>0</v>
      </c>
      <c r="D17" s="43">
        <f>'9.2 melléklet bevétel'!F16+'9.3 melléklet'!D16+' 9.4 melléklet'!D17+'9.5 melléklet'!D16+'9.6 melléklet'!D16+'9.7 melléklet'!D18</f>
        <v>0</v>
      </c>
      <c r="E17" s="43">
        <f>'9.2 melléklet bevétel'!G16+'9.3 melléklet'!E16+' 9.4 melléklet'!E17+'9.5 melléklet'!E16+'9.6 melléklet'!E16+'9.7 melléklet'!E18</f>
        <v>0</v>
      </c>
      <c r="F17" s="43">
        <f>'9.2 melléklet bevétel'!H16+'9.3 melléklet'!F16+' 9.4 melléklet'!F17+'9.5 melléklet'!F16+'9.6 melléklet'!F16+'9.7 melléklet'!F18</f>
        <v>0</v>
      </c>
    </row>
    <row r="18" spans="1:7" ht="21" x14ac:dyDescent="0.25">
      <c r="A18" s="206" t="s">
        <v>16</v>
      </c>
      <c r="B18" s="6" t="s">
        <v>17</v>
      </c>
      <c r="C18" s="7">
        <f>'9.2 melléklet bevétel'!E17+'9.3 melléklet'!C17+' 9.4 melléklet'!C18+'9.5 melléklet'!C17+'9.6 melléklet'!C17+'9.7 melléklet'!C19</f>
        <v>0</v>
      </c>
      <c r="D18" s="8">
        <f>'9.2 melléklet bevétel'!F17+'9.3 melléklet'!D17+' 9.4 melléklet'!D18+'9.5 melléklet'!D17+'9.6 melléklet'!D17+'9.7 melléklet'!D19</f>
        <v>0</v>
      </c>
      <c r="E18" s="7">
        <f>'9.2 melléklet bevétel'!G17+'9.3 melléklet'!E17+' 9.4 melléklet'!E18+'9.5 melléklet'!E17+'9.6 melléklet'!E17+'9.7 melléklet'!E19</f>
        <v>2261563</v>
      </c>
      <c r="F18" s="7">
        <f>'9.2 melléklet bevétel'!H17+'9.3 melléklet'!F17+' 9.4 melléklet'!F18+'9.5 melléklet'!F17+'9.6 melléklet'!F17+'9.7 melléklet'!F19</f>
        <v>2261563</v>
      </c>
    </row>
    <row r="19" spans="1:7" x14ac:dyDescent="0.25">
      <c r="A19" s="207" t="s">
        <v>461</v>
      </c>
      <c r="B19" s="9" t="s">
        <v>18</v>
      </c>
      <c r="C19" s="11">
        <f>'9.2 melléklet bevétel'!E18+'9.3 melléklet'!C18+' 9.4 melléklet'!C19+'9.5 melléklet'!C18+'9.6 melléklet'!C18+'9.7 melléklet'!C20</f>
        <v>0</v>
      </c>
      <c r="D19" s="11">
        <f>'9.2 melléklet bevétel'!F18+'9.3 melléklet'!D18+' 9.4 melléklet'!D19+'9.5 melléklet'!D18+'9.6 melléklet'!D18+'9.7 melléklet'!D20</f>
        <v>0</v>
      </c>
      <c r="E19" s="11">
        <f>'9.2 melléklet bevétel'!G18+'9.3 melléklet'!E18+' 9.4 melléklet'!E19+'9.5 melléklet'!E18+'9.6 melléklet'!E18+'9.7 melléklet'!E20</f>
        <v>0</v>
      </c>
      <c r="F19" s="11">
        <f>'9.2 melléklet bevétel'!H18+'9.3 melléklet'!F18+' 9.4 melléklet'!F19+'9.5 melléklet'!F18+'9.6 melléklet'!F18+'9.7 melléklet'!F20</f>
        <v>0</v>
      </c>
    </row>
    <row r="20" spans="1:7" x14ac:dyDescent="0.25">
      <c r="A20" s="207" t="s">
        <v>462</v>
      </c>
      <c r="B20" s="9" t="s">
        <v>19</v>
      </c>
      <c r="C20" s="11">
        <f>'9.2 melléklet bevétel'!E19+'9.3 melléklet'!C19+' 9.4 melléklet'!C20+'9.5 melléklet'!C19+'9.6 melléklet'!C19+'9.7 melléklet'!C21</f>
        <v>0</v>
      </c>
      <c r="D20" s="11">
        <f>'9.2 melléklet bevétel'!F19+'9.3 melléklet'!D19+' 9.4 melléklet'!D20+'9.5 melléklet'!D19+'9.6 melléklet'!D19+'9.7 melléklet'!D21</f>
        <v>0</v>
      </c>
      <c r="E20" s="11">
        <f>'9.2 melléklet bevétel'!G19+'9.3 melléklet'!E19+' 9.4 melléklet'!E20+'9.5 melléklet'!E19+'9.6 melléklet'!E19+'9.7 melléklet'!E21</f>
        <v>0</v>
      </c>
      <c r="F20" s="11">
        <f>'9.2 melléklet bevétel'!H19+'9.3 melléklet'!F19+' 9.4 melléklet'!F20+'9.5 melléklet'!F19+'9.6 melléklet'!F19+'9.7 melléklet'!F21</f>
        <v>0</v>
      </c>
    </row>
    <row r="21" spans="1:7" ht="22.5" x14ac:dyDescent="0.25">
      <c r="A21" s="207" t="s">
        <v>463</v>
      </c>
      <c r="B21" s="9" t="s">
        <v>400</v>
      </c>
      <c r="C21" s="11">
        <f>'9.2 melléklet bevétel'!E20+'9.3 melléklet'!C20+' 9.4 melléklet'!C21+'9.5 melléklet'!C20+'9.6 melléklet'!C20+'9.7 melléklet'!C22</f>
        <v>0</v>
      </c>
      <c r="D21" s="11">
        <f>'9.2 melléklet bevétel'!F20+'9.3 melléklet'!D20+' 9.4 melléklet'!D21+'9.5 melléklet'!D20+'9.6 melléklet'!D20+'9.7 melléklet'!D22</f>
        <v>0</v>
      </c>
      <c r="E21" s="11">
        <f>'9.2 melléklet bevétel'!G20+'9.3 melléklet'!E20+' 9.4 melléklet'!E21+'9.5 melléklet'!E20+'9.6 melléklet'!E20+'9.7 melléklet'!E22</f>
        <v>0</v>
      </c>
      <c r="F21" s="11">
        <f>'9.2 melléklet bevétel'!H20+'9.3 melléklet'!F20+' 9.4 melléklet'!F21+'9.5 melléklet'!F20+'9.6 melléklet'!F20+'9.7 melléklet'!F22</f>
        <v>0</v>
      </c>
    </row>
    <row r="22" spans="1:7" ht="22.5" x14ac:dyDescent="0.25">
      <c r="A22" s="207" t="s">
        <v>464</v>
      </c>
      <c r="B22" s="9" t="s">
        <v>401</v>
      </c>
      <c r="C22" s="11">
        <f>'9.2 melléklet bevétel'!E21+'9.3 melléklet'!C21+' 9.4 melléklet'!C22+'9.5 melléklet'!C21+'9.6 melléklet'!C21+'9.7 melléklet'!C23</f>
        <v>0</v>
      </c>
      <c r="D22" s="11">
        <f>'9.2 melléklet bevétel'!F21+'9.3 melléklet'!D21+' 9.4 melléklet'!D22+'9.5 melléklet'!D21+'9.6 melléklet'!D21+'9.7 melléklet'!D23</f>
        <v>0</v>
      </c>
      <c r="E22" s="11">
        <f>'9.2 melléklet bevétel'!G21+'9.3 melléklet'!E21+' 9.4 melléklet'!E22+'9.5 melléklet'!E21+'9.6 melléklet'!E21+'9.7 melléklet'!E23</f>
        <v>0</v>
      </c>
      <c r="F22" s="11">
        <f>'9.2 melléklet bevétel'!H21+'9.3 melléklet'!F21+' 9.4 melléklet'!F22+'9.5 melléklet'!F21+'9.6 melléklet'!F21+'9.7 melléklet'!F23</f>
        <v>0</v>
      </c>
    </row>
    <row r="23" spans="1:7" x14ac:dyDescent="0.25">
      <c r="A23" s="207" t="s">
        <v>465</v>
      </c>
      <c r="B23" s="9" t="s">
        <v>22</v>
      </c>
      <c r="C23" s="10">
        <f>'9.2 melléklet bevétel'!E22+'9.3 melléklet'!C22+' 9.4 melléklet'!C23+'9.5 melléklet'!C22+'9.6 melléklet'!C22+'9.7 melléklet'!C24</f>
        <v>0</v>
      </c>
      <c r="D23" s="11">
        <f>'9.2 melléklet bevétel'!F22+'9.3 melléklet'!D22+' 9.4 melléklet'!D23+'9.5 melléklet'!D22+'9.6 melléklet'!D22+'9.7 melléklet'!D24</f>
        <v>0</v>
      </c>
      <c r="E23" s="10">
        <f>'9.2 melléklet bevétel'!G22+'9.3 melléklet'!E22+' 9.4 melléklet'!E23+'9.5 melléklet'!E22+'9.6 melléklet'!E22+'9.7 melléklet'!E24</f>
        <v>2261563</v>
      </c>
      <c r="F23" s="10">
        <f>'9.2 melléklet bevétel'!H22+'9.3 melléklet'!F22+' 9.4 melléklet'!F23+'9.5 melléklet'!F22+'9.6 melléklet'!F22+'9.7 melléklet'!F24</f>
        <v>2261563</v>
      </c>
      <c r="G23" s="47" t="s">
        <v>428</v>
      </c>
    </row>
    <row r="24" spans="1:7" x14ac:dyDescent="0.25">
      <c r="A24" s="207" t="s">
        <v>466</v>
      </c>
      <c r="B24" s="9" t="s">
        <v>23</v>
      </c>
      <c r="C24" s="11">
        <f>'9.2 melléklet bevétel'!E23+'9.3 melléklet'!C23+' 9.4 melléklet'!C24+'9.5 melléklet'!C23+'9.6 melléklet'!C23+'9.7 melléklet'!C25</f>
        <v>0</v>
      </c>
      <c r="D24" s="11">
        <f>'9.2 melléklet bevétel'!F23+'9.3 melléklet'!D23+' 9.4 melléklet'!D24+'9.5 melléklet'!D23+'9.6 melléklet'!D23+'9.7 melléklet'!D25</f>
        <v>0</v>
      </c>
      <c r="E24" s="11">
        <f>'9.2 melléklet bevétel'!G23+'9.3 melléklet'!E23+' 9.4 melléklet'!E24+'9.5 melléklet'!E23+'9.6 melléklet'!E23+'9.7 melléklet'!E25</f>
        <v>0</v>
      </c>
      <c r="F24" s="11">
        <f>'9.2 melléklet bevétel'!H23+'9.3 melléklet'!F23+' 9.4 melléklet'!F24+'9.5 melléklet'!F23+'9.6 melléklet'!F23+'9.7 melléklet'!F25</f>
        <v>0</v>
      </c>
    </row>
    <row r="25" spans="1:7" ht="21" x14ac:dyDescent="0.25">
      <c r="A25" s="206" t="s">
        <v>24</v>
      </c>
      <c r="B25" s="6" t="s">
        <v>25</v>
      </c>
      <c r="C25" s="8">
        <f>'9.2 melléklet bevétel'!E24+'9.3 melléklet'!C24+' 9.4 melléklet'!C25+'9.5 melléklet'!C24+'9.6 melléklet'!C24+'9.7 melléklet'!C26</f>
        <v>0</v>
      </c>
      <c r="D25" s="8">
        <f>'9.2 melléklet bevétel'!F24+'9.3 melléklet'!D24+' 9.4 melléklet'!D25+'9.5 melléklet'!D24+'9.6 melléklet'!D24+'9.7 melléklet'!D26</f>
        <v>0</v>
      </c>
      <c r="E25" s="8">
        <f>'9.2 melléklet bevétel'!G24+'9.3 melléklet'!E24+' 9.4 melléklet'!E25+'9.5 melléklet'!E24+'9.6 melléklet'!E24+'9.7 melléklet'!E26</f>
        <v>0</v>
      </c>
      <c r="F25" s="8">
        <f>'9.2 melléklet bevétel'!H24+'9.3 melléklet'!F24+' 9.4 melléklet'!F25+'9.5 melléklet'!F24+'9.6 melléklet'!F24+'9.7 melléklet'!F26</f>
        <v>0</v>
      </c>
    </row>
    <row r="26" spans="1:7" x14ac:dyDescent="0.25">
      <c r="A26" s="207" t="s">
        <v>467</v>
      </c>
      <c r="B26" s="9" t="s">
        <v>26</v>
      </c>
      <c r="C26" s="11">
        <f>'9.2 melléklet bevétel'!E25+'9.3 melléklet'!C25+' 9.4 melléklet'!C26+'9.5 melléklet'!C25+'9.6 melléklet'!C25+'9.7 melléklet'!C27</f>
        <v>0</v>
      </c>
      <c r="D26" s="11">
        <f>'9.2 melléklet bevétel'!F25+'9.3 melléklet'!D25+' 9.4 melléklet'!D26+'9.5 melléklet'!D25+'9.6 melléklet'!D25+'9.7 melléklet'!D27</f>
        <v>0</v>
      </c>
      <c r="E26" s="11">
        <f>'9.2 melléklet bevétel'!G25+'9.3 melléklet'!E25+' 9.4 melléklet'!E26+'9.5 melléklet'!E25+'9.6 melléklet'!E25+'9.7 melléklet'!E27</f>
        <v>0</v>
      </c>
      <c r="F26" s="11">
        <f>'9.2 melléklet bevétel'!H25+'9.3 melléklet'!F25+' 9.4 melléklet'!F26+'9.5 melléklet'!F25+'9.6 melléklet'!F25+'9.7 melléklet'!F27</f>
        <v>0</v>
      </c>
    </row>
    <row r="27" spans="1:7" ht="22.5" x14ac:dyDescent="0.25">
      <c r="A27" s="207" t="s">
        <v>468</v>
      </c>
      <c r="B27" s="9" t="s">
        <v>27</v>
      </c>
      <c r="C27" s="11">
        <f>'9.2 melléklet bevétel'!E26+'9.3 melléklet'!C26+' 9.4 melléklet'!C27+'9.5 melléklet'!C26+'9.6 melléklet'!C26+'9.7 melléklet'!C28</f>
        <v>0</v>
      </c>
      <c r="D27" s="11">
        <f>'9.2 melléklet bevétel'!F26+'9.3 melléklet'!D26+' 9.4 melléklet'!D27+'9.5 melléklet'!D26+'9.6 melléklet'!D26+'9.7 melléklet'!D28</f>
        <v>0</v>
      </c>
      <c r="E27" s="11">
        <f>'9.2 melléklet bevétel'!G26+'9.3 melléklet'!E26+' 9.4 melléklet'!E27+'9.5 melléklet'!E26+'9.6 melléklet'!E26+'9.7 melléklet'!E28</f>
        <v>0</v>
      </c>
      <c r="F27" s="11">
        <f>'9.2 melléklet bevétel'!H26+'9.3 melléklet'!F26+' 9.4 melléklet'!F27+'9.5 melléklet'!F26+'9.6 melléklet'!F26+'9.7 melléklet'!F28</f>
        <v>0</v>
      </c>
    </row>
    <row r="28" spans="1:7" ht="22.5" x14ac:dyDescent="0.25">
      <c r="A28" s="207" t="s">
        <v>469</v>
      </c>
      <c r="B28" s="9" t="s">
        <v>402</v>
      </c>
      <c r="C28" s="11">
        <f>'9.2 melléklet bevétel'!E27+'9.3 melléklet'!C27+' 9.4 melléklet'!C28+'9.5 melléklet'!C27+'9.6 melléklet'!C27+'9.7 melléklet'!C29</f>
        <v>0</v>
      </c>
      <c r="D28" s="11">
        <f>'9.2 melléklet bevétel'!F27+'9.3 melléklet'!D27+' 9.4 melléklet'!D28+'9.5 melléklet'!D27+'9.6 melléklet'!D27+'9.7 melléklet'!D29</f>
        <v>0</v>
      </c>
      <c r="E28" s="11">
        <f>'9.2 melléklet bevétel'!G27+'9.3 melléklet'!E27+' 9.4 melléklet'!E28+'9.5 melléklet'!E27+'9.6 melléklet'!E27+'9.7 melléklet'!E29</f>
        <v>0</v>
      </c>
      <c r="F28" s="11">
        <f>'9.2 melléklet bevétel'!H27+'9.3 melléklet'!F27+' 9.4 melléklet'!F28+'9.5 melléklet'!F27+'9.6 melléklet'!F27+'9.7 melléklet'!F29</f>
        <v>0</v>
      </c>
    </row>
    <row r="29" spans="1:7" ht="22.5" x14ac:dyDescent="0.25">
      <c r="A29" s="207" t="s">
        <v>470</v>
      </c>
      <c r="B29" s="9" t="s">
        <v>403</v>
      </c>
      <c r="C29" s="11">
        <f>'9.2 melléklet bevétel'!E28+'9.3 melléklet'!C28+' 9.4 melléklet'!C29+'9.5 melléklet'!C28+'9.6 melléklet'!C28+'9.7 melléklet'!C30</f>
        <v>0</v>
      </c>
      <c r="D29" s="11">
        <f>'9.2 melléklet bevétel'!F28+'9.3 melléklet'!D28+' 9.4 melléklet'!D29+'9.5 melléklet'!D28+'9.6 melléklet'!D28+'9.7 melléklet'!D30</f>
        <v>0</v>
      </c>
      <c r="E29" s="11">
        <f>'9.2 melléklet bevétel'!G28+'9.3 melléklet'!E28+' 9.4 melléklet'!E29+'9.5 melléklet'!E28+'9.6 melléklet'!E28+'9.7 melléklet'!E30</f>
        <v>0</v>
      </c>
      <c r="F29" s="11">
        <f>'9.2 melléklet bevétel'!H28+'9.3 melléklet'!F28+' 9.4 melléklet'!F29+'9.5 melléklet'!F28+'9.6 melléklet'!F28+'9.7 melléklet'!F30</f>
        <v>0</v>
      </c>
    </row>
    <row r="30" spans="1:7" x14ac:dyDescent="0.25">
      <c r="A30" s="207" t="s">
        <v>471</v>
      </c>
      <c r="B30" s="9" t="s">
        <v>30</v>
      </c>
      <c r="C30" s="11">
        <f>'9.2 melléklet bevétel'!E29+'9.3 melléklet'!C29+' 9.4 melléklet'!C30+'9.5 melléklet'!C29+'9.6 melléklet'!C29+'9.7 melléklet'!C31</f>
        <v>0</v>
      </c>
      <c r="D30" s="11">
        <f>'9.2 melléklet bevétel'!F29+'9.3 melléklet'!D29+' 9.4 melléklet'!D30+'9.5 melléklet'!D29+'9.6 melléklet'!D29+'9.7 melléklet'!D31</f>
        <v>0</v>
      </c>
      <c r="E30" s="11">
        <f>'9.2 melléklet bevétel'!G29+'9.3 melléklet'!E29+' 9.4 melléklet'!E30+'9.5 melléklet'!E29+'9.6 melléklet'!E29+'9.7 melléklet'!E31</f>
        <v>0</v>
      </c>
      <c r="F30" s="11">
        <f>'9.2 melléklet bevétel'!H29+'9.3 melléklet'!F29+' 9.4 melléklet'!F30+'9.5 melléklet'!F29+'9.6 melléklet'!F29+'9.7 melléklet'!F31</f>
        <v>0</v>
      </c>
    </row>
    <row r="31" spans="1:7" x14ac:dyDescent="0.25">
      <c r="A31" s="207" t="s">
        <v>472</v>
      </c>
      <c r="B31" s="9" t="s">
        <v>31</v>
      </c>
      <c r="C31" s="11">
        <f>'9.2 melléklet bevétel'!E30+'9.3 melléklet'!C30+' 9.4 melléklet'!C31+'9.5 melléklet'!C30+'9.6 melléklet'!C30+'9.7 melléklet'!C32</f>
        <v>0</v>
      </c>
      <c r="D31" s="11">
        <f>'9.2 melléklet bevétel'!F30+'9.3 melléklet'!D30+' 9.4 melléklet'!D31+'9.5 melléklet'!D30+'9.6 melléklet'!D30+'9.7 melléklet'!D32</f>
        <v>0</v>
      </c>
      <c r="E31" s="11">
        <f>'9.2 melléklet bevétel'!G30+'9.3 melléklet'!E30+' 9.4 melléklet'!E31+'9.5 melléklet'!E30+'9.6 melléklet'!E30+'9.7 melléklet'!E32</f>
        <v>0</v>
      </c>
      <c r="F31" s="11">
        <f>'9.2 melléklet bevétel'!H30+'9.3 melléklet'!F30+' 9.4 melléklet'!F31+'9.5 melléklet'!F30+'9.6 melléklet'!F30+'9.7 melléklet'!F32</f>
        <v>0</v>
      </c>
    </row>
    <row r="32" spans="1:7" x14ac:dyDescent="0.25">
      <c r="A32" s="206" t="s">
        <v>32</v>
      </c>
      <c r="B32" s="6" t="s">
        <v>33</v>
      </c>
      <c r="C32" s="8">
        <f>'9.2 melléklet bevétel'!E31+'9.3 melléklet'!C31+' 9.4 melléklet'!C32+'9.5 melléklet'!C31+'9.6 melléklet'!C31+'9.7 melléklet'!C33</f>
        <v>0</v>
      </c>
      <c r="D32" s="8">
        <f>'9.2 melléklet bevétel'!F31+'9.3 melléklet'!D31+' 9.4 melléklet'!D32+'9.5 melléklet'!D31+'9.6 melléklet'!D31+'9.7 melléklet'!D33</f>
        <v>0</v>
      </c>
      <c r="E32" s="8">
        <f>'9.2 melléklet bevétel'!G31+'9.3 melléklet'!E31+' 9.4 melléklet'!E32+'9.5 melléklet'!E31+'9.6 melléklet'!E31+'9.7 melléklet'!E33</f>
        <v>0</v>
      </c>
      <c r="F32" s="8">
        <f>'9.2 melléklet bevétel'!H31+'9.3 melléklet'!F31+' 9.4 melléklet'!F32+'9.5 melléklet'!F31+'9.6 melléklet'!F31+'9.7 melléklet'!F33</f>
        <v>0</v>
      </c>
    </row>
    <row r="33" spans="1:6" x14ac:dyDescent="0.25">
      <c r="A33" s="207" t="s">
        <v>473</v>
      </c>
      <c r="B33" s="9" t="s">
        <v>34</v>
      </c>
      <c r="C33" s="11">
        <f>'9.2 melléklet bevétel'!E32+'9.3 melléklet'!C32+' 9.4 melléklet'!C33+'9.5 melléklet'!C32+'9.6 melléklet'!C32+'9.7 melléklet'!C34</f>
        <v>0</v>
      </c>
      <c r="D33" s="11">
        <f>'9.2 melléklet bevétel'!F32+'9.3 melléklet'!D32+' 9.4 melléklet'!D33+'9.5 melléklet'!D32+'9.6 melléklet'!D32+'9.7 melléklet'!D34</f>
        <v>0</v>
      </c>
      <c r="E33" s="11">
        <f>'9.2 melléklet bevétel'!G32+'9.3 melléklet'!E32+' 9.4 melléklet'!E33+'9.5 melléklet'!E32+'9.6 melléklet'!E32+'9.7 melléklet'!E34</f>
        <v>0</v>
      </c>
      <c r="F33" s="11">
        <f>'9.2 melléklet bevétel'!H32+'9.3 melléklet'!F32+' 9.4 melléklet'!F33+'9.5 melléklet'!F32+'9.6 melléklet'!F32+'9.7 melléklet'!F34</f>
        <v>0</v>
      </c>
    </row>
    <row r="34" spans="1:6" x14ac:dyDescent="0.25">
      <c r="A34" s="207" t="s">
        <v>474</v>
      </c>
      <c r="B34" s="9" t="s">
        <v>35</v>
      </c>
      <c r="C34" s="11">
        <f>'9.2 melléklet bevétel'!E33+'9.3 melléklet'!C33+' 9.4 melléklet'!C34+'9.5 melléklet'!C33+'9.6 melléklet'!C33+'9.7 melléklet'!C35</f>
        <v>0</v>
      </c>
      <c r="D34" s="11">
        <f>'9.2 melléklet bevétel'!F33+'9.3 melléklet'!D33+' 9.4 melléklet'!D34+'9.5 melléklet'!D33+'9.6 melléklet'!D33+'9.7 melléklet'!D35</f>
        <v>0</v>
      </c>
      <c r="E34" s="11">
        <f>'9.2 melléklet bevétel'!G33+'9.3 melléklet'!E33+' 9.4 melléklet'!E34+'9.5 melléklet'!E33+'9.6 melléklet'!E33+'9.7 melléklet'!E35</f>
        <v>0</v>
      </c>
      <c r="F34" s="11">
        <f>'9.2 melléklet bevétel'!H33+'9.3 melléklet'!F33+' 9.4 melléklet'!F34+'9.5 melléklet'!F33+'9.6 melléklet'!F33+'9.7 melléklet'!F35</f>
        <v>0</v>
      </c>
    </row>
    <row r="35" spans="1:6" x14ac:dyDescent="0.25">
      <c r="A35" s="207" t="s">
        <v>475</v>
      </c>
      <c r="B35" s="9" t="s">
        <v>36</v>
      </c>
      <c r="C35" s="11">
        <f>'9.2 melléklet bevétel'!E34+'9.3 melléklet'!C34+' 9.4 melléklet'!C35+'9.5 melléklet'!C34+'9.6 melléklet'!C34+'9.7 melléklet'!C36</f>
        <v>0</v>
      </c>
      <c r="D35" s="11">
        <f>'9.2 melléklet bevétel'!F34+'9.3 melléklet'!D34+' 9.4 melléklet'!D35+'9.5 melléklet'!D34+'9.6 melléklet'!D34+'9.7 melléklet'!D36</f>
        <v>0</v>
      </c>
      <c r="E35" s="11">
        <f>'9.2 melléklet bevétel'!G34+'9.3 melléklet'!E34+' 9.4 melléklet'!E35+'9.5 melléklet'!E34+'9.6 melléklet'!E34+'9.7 melléklet'!E36</f>
        <v>0</v>
      </c>
      <c r="F35" s="11">
        <f>'9.2 melléklet bevétel'!H34+'9.3 melléklet'!F34+' 9.4 melléklet'!F35+'9.5 melléklet'!F34+'9.6 melléklet'!F34+'9.7 melléklet'!F36</f>
        <v>0</v>
      </c>
    </row>
    <row r="36" spans="1:6" x14ac:dyDescent="0.25">
      <c r="A36" s="207" t="s">
        <v>476</v>
      </c>
      <c r="B36" s="9" t="s">
        <v>37</v>
      </c>
      <c r="C36" s="11">
        <f>'9.2 melléklet bevétel'!E35+'9.3 melléklet'!C35+' 9.4 melléklet'!C36+'9.5 melléklet'!C35+'9.6 melléklet'!C35+'9.7 melléklet'!C37</f>
        <v>0</v>
      </c>
      <c r="D36" s="11">
        <f>'9.2 melléklet bevétel'!F35+'9.3 melléklet'!D35+' 9.4 melléklet'!D36+'9.5 melléklet'!D35+'9.6 melléklet'!D35+'9.7 melléklet'!D37</f>
        <v>0</v>
      </c>
      <c r="E36" s="11">
        <f>'9.2 melléklet bevétel'!G35+'9.3 melléklet'!E35+' 9.4 melléklet'!E36+'9.5 melléklet'!E35+'9.6 melléklet'!E35+'9.7 melléklet'!E37</f>
        <v>0</v>
      </c>
      <c r="F36" s="11">
        <f>'9.2 melléklet bevétel'!H35+'9.3 melléklet'!F35+' 9.4 melléklet'!F36+'9.5 melléklet'!F35+'9.6 melléklet'!F35+'9.7 melléklet'!F37</f>
        <v>0</v>
      </c>
    </row>
    <row r="37" spans="1:6" x14ac:dyDescent="0.25">
      <c r="A37" s="207" t="s">
        <v>477</v>
      </c>
      <c r="B37" s="9" t="s">
        <v>38</v>
      </c>
      <c r="C37" s="11">
        <f>'9.2 melléklet bevétel'!E36+'9.3 melléklet'!C36+' 9.4 melléklet'!C37+'9.5 melléklet'!C36+'9.6 melléklet'!C36+'9.7 melléklet'!C38</f>
        <v>0</v>
      </c>
      <c r="D37" s="11">
        <f>'9.2 melléklet bevétel'!F36+'9.3 melléklet'!D36+' 9.4 melléklet'!D37+'9.5 melléklet'!D36+'9.6 melléklet'!D36+'9.7 melléklet'!D38</f>
        <v>0</v>
      </c>
      <c r="E37" s="11">
        <f>'9.2 melléklet bevétel'!G36+'9.3 melléklet'!E36+' 9.4 melléklet'!E37+'9.5 melléklet'!E36+'9.6 melléklet'!E36+'9.7 melléklet'!E38</f>
        <v>0</v>
      </c>
      <c r="F37" s="11">
        <f>'9.2 melléklet bevétel'!H36+'9.3 melléklet'!F36+' 9.4 melléklet'!F37+'9.5 melléklet'!F36+'9.6 melléklet'!F36+'9.7 melléklet'!F38</f>
        <v>0</v>
      </c>
    </row>
    <row r="38" spans="1:6" x14ac:dyDescent="0.25">
      <c r="A38" s="207" t="s">
        <v>478</v>
      </c>
      <c r="B38" s="9" t="s">
        <v>39</v>
      </c>
      <c r="C38" s="11">
        <f>'9.2 melléklet bevétel'!E37+'9.3 melléklet'!C37+' 9.4 melléklet'!C38+'9.5 melléklet'!C37+'9.6 melléklet'!C37+'9.7 melléklet'!C39</f>
        <v>0</v>
      </c>
      <c r="D38" s="11">
        <f>'9.2 melléklet bevétel'!F37+'9.3 melléklet'!D37+' 9.4 melléklet'!D38+'9.5 melléklet'!D37+'9.6 melléklet'!D37+'9.7 melléklet'!D39</f>
        <v>0</v>
      </c>
      <c r="E38" s="11">
        <f>'9.2 melléklet bevétel'!G37+'9.3 melléklet'!E37+' 9.4 melléklet'!E38+'9.5 melléklet'!E37+'9.6 melléklet'!E37+'9.7 melléklet'!E39</f>
        <v>0</v>
      </c>
      <c r="F38" s="11">
        <f>'9.2 melléklet bevétel'!H37+'9.3 melléklet'!F37+' 9.4 melléklet'!F38+'9.5 melléklet'!F37+'9.6 melléklet'!F37+'9.7 melléklet'!F39</f>
        <v>0</v>
      </c>
    </row>
    <row r="39" spans="1:6" x14ac:dyDescent="0.25">
      <c r="A39" s="206" t="s">
        <v>40</v>
      </c>
      <c r="B39" s="6" t="s">
        <v>41</v>
      </c>
      <c r="C39" s="7">
        <f>'9.2 melléklet bevétel'!E38+'9.3 melléklet'!C38+' 9.4 melléklet'!C39+'9.5 melléklet'!C38+'9.6 melléklet'!C38+'9.7 melléklet'!C40</f>
        <v>35822800</v>
      </c>
      <c r="D39" s="8">
        <f>'9.2 melléklet bevétel'!F38+'9.3 melléklet'!D38+' 9.4 melléklet'!D39+'9.5 melléklet'!D38+'9.6 melléklet'!D38+'9.7 melléklet'!D40</f>
        <v>0</v>
      </c>
      <c r="E39" s="7">
        <f>'9.2 melléklet bevétel'!G38+'9.3 melléklet'!E38+' 9.4 melléklet'!E39+'9.5 melléklet'!E38+'9.6 melléklet'!E38+'9.7 melléklet'!E40</f>
        <v>7041147</v>
      </c>
      <c r="F39" s="7">
        <f>'9.2 melléklet bevétel'!H38+'9.3 melléklet'!F38+' 9.4 melléklet'!F39+'9.5 melléklet'!F38+'9.6 melléklet'!F38+'9.7 melléklet'!F40</f>
        <v>42863947</v>
      </c>
    </row>
    <row r="40" spans="1:6" x14ac:dyDescent="0.25">
      <c r="A40" s="207" t="s">
        <v>479</v>
      </c>
      <c r="B40" s="9" t="s">
        <v>42</v>
      </c>
      <c r="C40" s="11">
        <f>'9.2 melléklet bevétel'!E39+'9.3 melléklet'!C39+' 9.4 melléklet'!C40+'9.5 melléklet'!C39+'9.6 melléklet'!C39+'9.7 melléklet'!C41</f>
        <v>0</v>
      </c>
      <c r="D40" s="11">
        <f>'9.2 melléklet bevétel'!F39+'9.3 melléklet'!D39+' 9.4 melléklet'!D40+'9.5 melléklet'!D39+'9.6 melléklet'!D39+'9.7 melléklet'!D41</f>
        <v>0</v>
      </c>
      <c r="E40" s="11">
        <f>'9.2 melléklet bevétel'!G39+'9.3 melléklet'!E39+' 9.4 melléklet'!E40+'9.5 melléklet'!E39+'9.6 melléklet'!E39+'9.7 melléklet'!E41</f>
        <v>0</v>
      </c>
      <c r="F40" s="11">
        <f>'9.2 melléklet bevétel'!H39+'9.3 melléklet'!F39+' 9.4 melléklet'!F40+'9.5 melléklet'!F39+'9.6 melléklet'!F39+'9.7 melléklet'!F41</f>
        <v>0</v>
      </c>
    </row>
    <row r="41" spans="1:6" x14ac:dyDescent="0.25">
      <c r="A41" s="207" t="s">
        <v>480</v>
      </c>
      <c r="B41" s="9" t="s">
        <v>43</v>
      </c>
      <c r="C41" s="10">
        <f>'9.2 melléklet bevétel'!E40+'9.3 melléklet'!C40+' 9.4 melléklet'!C41+'9.5 melléklet'!C40+'9.6 melléklet'!C40+'9.7 melléklet'!C42</f>
        <v>9327000</v>
      </c>
      <c r="D41" s="11">
        <f>'9.2 melléklet bevétel'!F40+'9.3 melléklet'!D40+' 9.4 melléklet'!D41+'9.5 melléklet'!D40+'9.6 melléklet'!D40+'9.7 melléklet'!D42</f>
        <v>0</v>
      </c>
      <c r="E41" s="10">
        <f>'9.2 melléklet bevétel'!G40+'9.3 melléklet'!E40+' 9.4 melléklet'!E41+'9.5 melléklet'!E40+'9.6 melléklet'!E40+'9.7 melléklet'!E42</f>
        <v>544210</v>
      </c>
      <c r="F41" s="10">
        <f>'9.2 melléklet bevétel'!H40+'9.3 melléklet'!F40+' 9.4 melléklet'!F41+'9.5 melléklet'!F40+'9.6 melléklet'!F40+'9.7 melléklet'!F42</f>
        <v>9871210</v>
      </c>
    </row>
    <row r="42" spans="1:6" x14ac:dyDescent="0.25">
      <c r="A42" s="207" t="s">
        <v>481</v>
      </c>
      <c r="B42" s="9" t="s">
        <v>44</v>
      </c>
      <c r="C42" s="11">
        <f>'9.2 melléklet bevétel'!E41+'9.3 melléklet'!C41+' 9.4 melléklet'!C42+'9.5 melléklet'!C41+'9.6 melléklet'!C41+'9.7 melléklet'!C43</f>
        <v>0</v>
      </c>
      <c r="D42" s="11">
        <f>'9.2 melléklet bevétel'!F41+'9.3 melléklet'!D41+' 9.4 melléklet'!D42+'9.5 melléklet'!D41+'9.6 melléklet'!D41+'9.7 melléklet'!D43</f>
        <v>0</v>
      </c>
      <c r="E42" s="10">
        <f>'9.2 melléklet bevétel'!G41+'9.3 melléklet'!E41+' 9.4 melléklet'!E42+'9.5 melléklet'!E41+'9.6 melléklet'!E41+'9.7 melléklet'!E43</f>
        <v>5000000</v>
      </c>
      <c r="F42" s="10">
        <f>'9.2 melléklet bevétel'!H41+'9.3 melléklet'!F41+' 9.4 melléklet'!F42+'9.5 melléklet'!F41+'9.6 melléklet'!F41+'9.7 melléklet'!F43</f>
        <v>5000000</v>
      </c>
    </row>
    <row r="43" spans="1:6" x14ac:dyDescent="0.25">
      <c r="A43" s="207" t="s">
        <v>482</v>
      </c>
      <c r="B43" s="9" t="s">
        <v>45</v>
      </c>
      <c r="C43" s="10">
        <f>'9.2 melléklet bevétel'!E42+'9.3 melléklet'!C42+' 9.4 melléklet'!C43+'9.5 melléklet'!C42+'9.6 melléklet'!C42+'9.7 melléklet'!C44</f>
        <v>0</v>
      </c>
      <c r="D43" s="11">
        <f>'9.2 melléklet bevétel'!F42+'9.3 melléklet'!D42+' 9.4 melléklet'!D43+'9.5 melléklet'!D42+'9.6 melléklet'!D42+'9.7 melléklet'!D44</f>
        <v>0</v>
      </c>
      <c r="E43" s="11">
        <f>'9.2 melléklet bevétel'!G42+'9.3 melléklet'!E42+' 9.4 melléklet'!E43+'9.5 melléklet'!E42+'9.6 melléklet'!E42+'9.7 melléklet'!E44</f>
        <v>0</v>
      </c>
      <c r="F43" s="10">
        <f>'9.2 melléklet bevétel'!H42+'9.3 melléklet'!F42+' 9.4 melléklet'!F43+'9.5 melléklet'!F42+'9.6 melléklet'!F42+'9.7 melléklet'!F44</f>
        <v>0</v>
      </c>
    </row>
    <row r="44" spans="1:6" x14ac:dyDescent="0.25">
      <c r="A44" s="207" t="s">
        <v>483</v>
      </c>
      <c r="B44" s="9" t="s">
        <v>46</v>
      </c>
      <c r="C44" s="10">
        <f>'9.2 melléklet bevétel'!E43+'9.3 melléklet'!C43+' 9.4 melléklet'!C44+'9.5 melléklet'!C43+'9.6 melléklet'!C43+'9.7 melléklet'!C45</f>
        <v>16524567</v>
      </c>
      <c r="D44" s="11">
        <f>'9.2 melléklet bevétel'!F43+'9.3 melléklet'!D43+' 9.4 melléklet'!D44+'9.5 melléklet'!D43+'9.6 melléklet'!D43+'9.7 melléklet'!D45</f>
        <v>0</v>
      </c>
      <c r="E44" s="11">
        <f>'9.2 melléklet bevétel'!G43+'9.3 melléklet'!E43+' 9.4 melléklet'!E44+'9.5 melléklet'!E43+'9.6 melléklet'!E43+'9.7 melléklet'!E45</f>
        <v>0</v>
      </c>
      <c r="F44" s="10">
        <f>'9.2 melléklet bevétel'!H43+'9.3 melléklet'!F43+' 9.4 melléklet'!F44+'9.5 melléklet'!F43+'9.6 melléklet'!F43+'9.7 melléklet'!F45</f>
        <v>16524567</v>
      </c>
    </row>
    <row r="45" spans="1:6" x14ac:dyDescent="0.25">
      <c r="A45" s="207" t="s">
        <v>484</v>
      </c>
      <c r="B45" s="9" t="s">
        <v>47</v>
      </c>
      <c r="C45" s="10">
        <f>'9.2 melléklet bevétel'!E44+'9.3 melléklet'!C44+' 9.4 melléklet'!C45+'9.5 melléklet'!C44+'9.6 melléklet'!C44+'9.7 melléklet'!C46</f>
        <v>9971233</v>
      </c>
      <c r="D45" s="11">
        <f>'9.2 melléklet bevétel'!F44+'9.3 melléklet'!D44+' 9.4 melléklet'!D45+'9.5 melléklet'!D44+'9.6 melléklet'!D44+'9.7 melléklet'!D46</f>
        <v>0</v>
      </c>
      <c r="E45" s="10">
        <f>'9.2 melléklet bevétel'!G44+'9.3 melléklet'!E44+' 9.4 melléklet'!E45+'9.5 melléklet'!E44+'9.6 melléklet'!E44+'9.7 melléklet'!E46</f>
        <v>1496937</v>
      </c>
      <c r="F45" s="10">
        <f>'9.2 melléklet bevétel'!H44+'9.3 melléklet'!F44+' 9.4 melléklet'!F45+'9.5 melléklet'!F44+'9.6 melléklet'!F44+'9.7 melléklet'!F46</f>
        <v>11468170</v>
      </c>
    </row>
    <row r="46" spans="1:6" x14ac:dyDescent="0.25">
      <c r="A46" s="207" t="s">
        <v>485</v>
      </c>
      <c r="B46" s="9" t="s">
        <v>48</v>
      </c>
      <c r="C46" s="11">
        <f>'9.2 melléklet bevétel'!E45+'9.3 melléklet'!C45+' 9.4 melléklet'!C46+'9.5 melléklet'!C45+'9.6 melléklet'!C45+'9.7 melléklet'!C47</f>
        <v>0</v>
      </c>
      <c r="D46" s="11">
        <f>'9.2 melléklet bevétel'!F45+'9.3 melléklet'!D45+' 9.4 melléklet'!D46+'9.5 melléklet'!D45+'9.6 melléklet'!D45+'9.7 melléklet'!D47</f>
        <v>0</v>
      </c>
      <c r="E46" s="11">
        <f>'9.2 melléklet bevétel'!G45+'9.3 melléklet'!E45+' 9.4 melléklet'!E46+'9.5 melléklet'!E45+'9.6 melléklet'!E45+'9.7 melléklet'!E47</f>
        <v>0</v>
      </c>
      <c r="F46" s="11">
        <f>'9.2 melléklet bevétel'!H45+'9.3 melléklet'!F45+' 9.4 melléklet'!F46+'9.5 melléklet'!F45+'9.6 melléklet'!F45+'9.7 melléklet'!F47</f>
        <v>0</v>
      </c>
    </row>
    <row r="47" spans="1:6" x14ac:dyDescent="0.25">
      <c r="A47" s="207" t="s">
        <v>486</v>
      </c>
      <c r="B47" s="9" t="s">
        <v>49</v>
      </c>
      <c r="C47" s="10">
        <f>'9.2 melléklet bevétel'!E46+'9.3 melléklet'!C46+' 9.4 melléklet'!C47+'9.5 melléklet'!C46+'9.6 melléklet'!C46+'9.7 melléklet'!C48</f>
        <v>0</v>
      </c>
      <c r="D47" s="11">
        <f>'9.2 melléklet bevétel'!F46+'9.3 melléklet'!D46+' 9.4 melléklet'!D47+'9.5 melléklet'!D46+'9.6 melléklet'!D46+'9.7 melléklet'!D48</f>
        <v>0</v>
      </c>
      <c r="E47" s="10">
        <f>'9.2 melléklet bevétel'!G46+'9.3 melléklet'!E46+' 9.4 melléklet'!E47+'9.5 melléklet'!E46+'9.6 melléklet'!E46+'9.7 melléklet'!E48</f>
        <v>0</v>
      </c>
      <c r="F47" s="10">
        <f>'9.2 melléklet bevétel'!H46+'9.3 melléklet'!F46+' 9.4 melléklet'!F47+'9.5 melléklet'!F46+'9.6 melléklet'!F46+'9.7 melléklet'!F48</f>
        <v>0</v>
      </c>
    </row>
    <row r="48" spans="1:6" x14ac:dyDescent="0.25">
      <c r="A48" s="207" t="s">
        <v>487</v>
      </c>
      <c r="B48" s="9" t="s">
        <v>50</v>
      </c>
      <c r="C48" s="11">
        <f>'9.2 melléklet bevétel'!E47+'9.3 melléklet'!C47+' 9.4 melléklet'!C48+'9.5 melléklet'!C47+'9.6 melléklet'!C47+'9.7 melléklet'!C49</f>
        <v>0</v>
      </c>
      <c r="D48" s="11">
        <f>'9.2 melléklet bevétel'!F47+'9.3 melléklet'!D47+' 9.4 melléklet'!D48+'9.5 melléklet'!D47+'9.6 melléklet'!D47+'9.7 melléklet'!D49</f>
        <v>0</v>
      </c>
      <c r="E48" s="11">
        <f>'9.2 melléklet bevétel'!G47+'9.3 melléklet'!E47+' 9.4 melléklet'!E48+'9.5 melléklet'!E47+'9.6 melléklet'!E47+'9.7 melléklet'!E49</f>
        <v>0</v>
      </c>
      <c r="F48" s="11">
        <f>'9.2 melléklet bevétel'!H47+'9.3 melléklet'!F47+' 9.4 melléklet'!F48+'9.5 melléklet'!F47+'9.6 melléklet'!F47+'9.7 melléklet'!F49</f>
        <v>0</v>
      </c>
    </row>
    <row r="49" spans="1:6" x14ac:dyDescent="0.25">
      <c r="A49" s="207" t="s">
        <v>488</v>
      </c>
      <c r="B49" s="9" t="s">
        <v>51</v>
      </c>
      <c r="C49" s="10">
        <f>'9.2 melléklet bevétel'!E48+'9.3 melléklet'!C48+' 9.4 melléklet'!C49+'9.5 melléklet'!C48+'9.6 melléklet'!C48+'9.7 melléklet'!C50</f>
        <v>0</v>
      </c>
      <c r="D49" s="11">
        <f>'9.2 melléklet bevétel'!F48+'9.3 melléklet'!D48+' 9.4 melléklet'!D49+'9.5 melléklet'!D48+'9.6 melléklet'!D48+'9.7 melléklet'!D50</f>
        <v>0</v>
      </c>
      <c r="E49" s="10">
        <f>'9.2 melléklet bevétel'!G48+'9.3 melléklet'!E48+' 9.4 melléklet'!E49+'9.5 melléklet'!E48+'9.6 melléklet'!E48+'9.7 melléklet'!E50</f>
        <v>0</v>
      </c>
      <c r="F49" s="10">
        <f>'9.2 melléklet bevétel'!H48+'9.3 melléklet'!F48+' 9.4 melléklet'!F49+'9.5 melléklet'!F48+'9.6 melléklet'!F48+'9.7 melléklet'!F50</f>
        <v>0</v>
      </c>
    </row>
    <row r="50" spans="1:6" x14ac:dyDescent="0.25">
      <c r="A50" s="206" t="s">
        <v>52</v>
      </c>
      <c r="B50" s="6" t="s">
        <v>53</v>
      </c>
      <c r="C50" s="8">
        <f>'9.2 melléklet bevétel'!E49+'9.3 melléklet'!C49+' 9.4 melléklet'!C50+'9.5 melléklet'!C49+'9.6 melléklet'!C49+'9.7 melléklet'!C51</f>
        <v>0</v>
      </c>
      <c r="D50" s="8">
        <f>'9.2 melléklet bevétel'!F49+'9.3 melléklet'!D49+' 9.4 melléklet'!D50+'9.5 melléklet'!D49+'9.6 melléklet'!D49+'9.7 melléklet'!D51</f>
        <v>0</v>
      </c>
      <c r="E50" s="8">
        <f>'9.2 melléklet bevétel'!G49+'9.3 melléklet'!E49+' 9.4 melléklet'!E50+'9.5 melléklet'!E49+'9.6 melléklet'!E49+'9.7 melléklet'!E51</f>
        <v>0</v>
      </c>
      <c r="F50" s="8">
        <f>'9.2 melléklet bevétel'!H49+'9.3 melléklet'!F49+' 9.4 melléklet'!F50+'9.5 melléklet'!F49+'9.6 melléklet'!F49+'9.7 melléklet'!F51</f>
        <v>0</v>
      </c>
    </row>
    <row r="51" spans="1:6" x14ac:dyDescent="0.25">
      <c r="A51" s="207" t="s">
        <v>489</v>
      </c>
      <c r="B51" s="9" t="s">
        <v>54</v>
      </c>
      <c r="C51" s="11">
        <f>'9.2 melléklet bevétel'!E50+'9.3 melléklet'!C50+' 9.4 melléklet'!C51+'9.5 melléklet'!C50+'9.6 melléklet'!C50+'9.7 melléklet'!C52</f>
        <v>0</v>
      </c>
      <c r="D51" s="11">
        <f>'9.2 melléklet bevétel'!F50+'9.3 melléklet'!D50+' 9.4 melléklet'!D51+'9.5 melléklet'!D50+'9.6 melléklet'!D50+'9.7 melléklet'!D52</f>
        <v>0</v>
      </c>
      <c r="E51" s="11">
        <f>'9.2 melléklet bevétel'!G50+'9.3 melléklet'!E50+' 9.4 melléklet'!E51+'9.5 melléklet'!E50+'9.6 melléklet'!E50+'9.7 melléklet'!E52</f>
        <v>0</v>
      </c>
      <c r="F51" s="11">
        <f>'9.2 melléklet bevétel'!H50+'9.3 melléklet'!F50+' 9.4 melléklet'!F51+'9.5 melléklet'!F50+'9.6 melléklet'!F50+'9.7 melléklet'!F52</f>
        <v>0</v>
      </c>
    </row>
    <row r="52" spans="1:6" x14ac:dyDescent="0.25">
      <c r="A52" s="207" t="s">
        <v>490</v>
      </c>
      <c r="B52" s="9" t="s">
        <v>55</v>
      </c>
      <c r="C52" s="11">
        <f>'9.2 melléklet bevétel'!E51+'9.3 melléklet'!C51+' 9.4 melléklet'!C52+'9.5 melléklet'!C51+'9.6 melléklet'!C51+'9.7 melléklet'!C53</f>
        <v>0</v>
      </c>
      <c r="D52" s="11">
        <f>'9.2 melléklet bevétel'!F51+'9.3 melléklet'!D51+' 9.4 melléklet'!D52+'9.5 melléklet'!D51+'9.6 melléklet'!D51+'9.7 melléklet'!D53</f>
        <v>0</v>
      </c>
      <c r="E52" s="11">
        <f>'9.2 melléklet bevétel'!G51+'9.3 melléklet'!E51+' 9.4 melléklet'!E52+'9.5 melléklet'!E51+'9.6 melléklet'!E51+'9.7 melléklet'!E53</f>
        <v>0</v>
      </c>
      <c r="F52" s="11">
        <f>'9.2 melléklet bevétel'!H51+'9.3 melléklet'!F51+' 9.4 melléklet'!F52+'9.5 melléklet'!F51+'9.6 melléklet'!F51+'9.7 melléklet'!F53</f>
        <v>0</v>
      </c>
    </row>
    <row r="53" spans="1:6" x14ac:dyDescent="0.25">
      <c r="A53" s="207" t="s">
        <v>491</v>
      </c>
      <c r="B53" s="9" t="s">
        <v>56</v>
      </c>
      <c r="C53" s="11">
        <f>'9.2 melléklet bevétel'!E52+'9.3 melléklet'!C52+' 9.4 melléklet'!C53+'9.5 melléklet'!C52+'9.6 melléklet'!C52+'9.7 melléklet'!C54</f>
        <v>0</v>
      </c>
      <c r="D53" s="11">
        <f>'9.2 melléklet bevétel'!F52+'9.3 melléklet'!D52+' 9.4 melléklet'!D53+'9.5 melléklet'!D52+'9.6 melléklet'!D52+'9.7 melléklet'!D54</f>
        <v>0</v>
      </c>
      <c r="E53" s="11">
        <f>'9.2 melléklet bevétel'!G52+'9.3 melléklet'!E52+' 9.4 melléklet'!E53+'9.5 melléklet'!E52+'9.6 melléklet'!E52+'9.7 melléklet'!E54</f>
        <v>0</v>
      </c>
      <c r="F53" s="11">
        <f>'9.2 melléklet bevétel'!H52+'9.3 melléklet'!F52+' 9.4 melléklet'!F53+'9.5 melléklet'!F52+'9.6 melléklet'!F52+'9.7 melléklet'!F54</f>
        <v>0</v>
      </c>
    </row>
    <row r="54" spans="1:6" x14ac:dyDescent="0.25">
      <c r="A54" s="207" t="s">
        <v>492</v>
      </c>
      <c r="B54" s="9" t="s">
        <v>57</v>
      </c>
      <c r="C54" s="11">
        <f>'9.2 melléklet bevétel'!E53+'9.3 melléklet'!C53+' 9.4 melléklet'!C54+'9.5 melléklet'!C53+'9.6 melléklet'!C53+'9.7 melléklet'!C55</f>
        <v>0</v>
      </c>
      <c r="D54" s="11">
        <f>'9.2 melléklet bevétel'!F53+'9.3 melléklet'!D53+' 9.4 melléklet'!D54+'9.5 melléklet'!D53+'9.6 melléklet'!D53+'9.7 melléklet'!D55</f>
        <v>0</v>
      </c>
      <c r="E54" s="11">
        <f>'9.2 melléklet bevétel'!G53+'9.3 melléklet'!E53+' 9.4 melléklet'!E54+'9.5 melléklet'!E53+'9.6 melléklet'!E53+'9.7 melléklet'!E55</f>
        <v>0</v>
      </c>
      <c r="F54" s="11">
        <f>'9.2 melléklet bevétel'!H53+'9.3 melléklet'!F53+' 9.4 melléklet'!F54+'9.5 melléklet'!F53+'9.6 melléklet'!F53+'9.7 melléklet'!F55</f>
        <v>0</v>
      </c>
    </row>
    <row r="55" spans="1:6" x14ac:dyDescent="0.25">
      <c r="A55" s="207" t="s">
        <v>493</v>
      </c>
      <c r="B55" s="9" t="s">
        <v>58</v>
      </c>
      <c r="C55" s="11">
        <f>'9.2 melléklet bevétel'!E54+'9.3 melléklet'!C54+' 9.4 melléklet'!C55+'9.5 melléklet'!C54+'9.6 melléklet'!C54+'9.7 melléklet'!C56</f>
        <v>0</v>
      </c>
      <c r="D55" s="11">
        <f>'9.2 melléklet bevétel'!F54+'9.3 melléklet'!D54+' 9.4 melléklet'!D55+'9.5 melléklet'!D54+'9.6 melléklet'!D54+'9.7 melléklet'!D56</f>
        <v>0</v>
      </c>
      <c r="E55" s="11">
        <f>'9.2 melléklet bevétel'!G54+'9.3 melléklet'!E54+' 9.4 melléklet'!E55+'9.5 melléklet'!E54+'9.6 melléklet'!E54+'9.7 melléklet'!E56</f>
        <v>0</v>
      </c>
      <c r="F55" s="11">
        <f>'9.2 melléklet bevétel'!H54+'9.3 melléklet'!F54+' 9.4 melléklet'!F55+'9.5 melléklet'!F54+'9.6 melléklet'!F54+'9.7 melléklet'!F56</f>
        <v>0</v>
      </c>
    </row>
    <row r="56" spans="1:6" x14ac:dyDescent="0.25">
      <c r="A56" s="206" t="s">
        <v>59</v>
      </c>
      <c r="B56" s="6" t="s">
        <v>60</v>
      </c>
      <c r="C56" s="8">
        <f>'9.2 melléklet bevétel'!E55+'9.3 melléklet'!C55+' 9.4 melléklet'!C56+'9.5 melléklet'!C55+'9.6 melléklet'!C55+'9.7 melléklet'!C57</f>
        <v>0</v>
      </c>
      <c r="D56" s="8">
        <f>'9.2 melléklet bevétel'!F55+'9.3 melléklet'!D55+' 9.4 melléklet'!D56+'9.5 melléklet'!D55+'9.6 melléklet'!D55+'9.7 melléklet'!D57</f>
        <v>0</v>
      </c>
      <c r="E56" s="8">
        <f>'9.2 melléklet bevétel'!G55+'9.3 melléklet'!E55+' 9.4 melléklet'!E56+'9.5 melléklet'!E55+'9.6 melléklet'!E55+'9.7 melléklet'!E57</f>
        <v>0</v>
      </c>
      <c r="F56" s="8">
        <f>'9.2 melléklet bevétel'!H55+'9.3 melléklet'!F55+' 9.4 melléklet'!F56+'9.5 melléklet'!F55+'9.6 melléklet'!F55+'9.7 melléklet'!F57</f>
        <v>0</v>
      </c>
    </row>
    <row r="57" spans="1:6" ht="22.5" x14ac:dyDescent="0.25">
      <c r="A57" s="207" t="s">
        <v>494</v>
      </c>
      <c r="B57" s="9" t="s">
        <v>61</v>
      </c>
      <c r="C57" s="11">
        <f>'9.2 melléklet bevétel'!E56+'9.3 melléklet'!C56+' 9.4 melléklet'!C57+'9.5 melléklet'!C56+'9.6 melléklet'!C56+'9.7 melléklet'!C58</f>
        <v>0</v>
      </c>
      <c r="D57" s="11">
        <f>'9.2 melléklet bevétel'!F56+'9.3 melléklet'!D56+' 9.4 melléklet'!D57+'9.5 melléklet'!D56+'9.6 melléklet'!D56+'9.7 melléklet'!D58</f>
        <v>0</v>
      </c>
      <c r="E57" s="11">
        <f>'9.2 melléklet bevétel'!G56+'9.3 melléklet'!E56+' 9.4 melléklet'!E57+'9.5 melléklet'!E56+'9.6 melléklet'!E56+'9.7 melléklet'!E58</f>
        <v>0</v>
      </c>
      <c r="F57" s="11">
        <f>'9.2 melléklet bevétel'!H56+'9.3 melléklet'!F56+' 9.4 melléklet'!F57+'9.5 melléklet'!F56+'9.6 melléklet'!F56+'9.7 melléklet'!F58</f>
        <v>0</v>
      </c>
    </row>
    <row r="58" spans="1:6" ht="22.5" x14ac:dyDescent="0.25">
      <c r="A58" s="207" t="s">
        <v>495</v>
      </c>
      <c r="B58" s="9" t="s">
        <v>62</v>
      </c>
      <c r="C58" s="11">
        <f>'9.2 melléklet bevétel'!E57+'9.3 melléklet'!C57+' 9.4 melléklet'!C58+'9.5 melléklet'!C57+'9.6 melléklet'!C57+'9.7 melléklet'!C59</f>
        <v>0</v>
      </c>
      <c r="D58" s="11">
        <f>'9.2 melléklet bevétel'!F57+'9.3 melléklet'!D57+' 9.4 melléklet'!D58+'9.5 melléklet'!D57+'9.6 melléklet'!D57+'9.7 melléklet'!D59</f>
        <v>0</v>
      </c>
      <c r="E58" s="11">
        <f>'9.2 melléklet bevétel'!G57+'9.3 melléklet'!E57+' 9.4 melléklet'!E58+'9.5 melléklet'!E57+'9.6 melléklet'!E57+'9.7 melléklet'!E59</f>
        <v>0</v>
      </c>
      <c r="F58" s="11">
        <f>'9.2 melléklet bevétel'!H57+'9.3 melléklet'!F57+' 9.4 melléklet'!F58+'9.5 melléklet'!F57+'9.6 melléklet'!F57+'9.7 melléklet'!F59</f>
        <v>0</v>
      </c>
    </row>
    <row r="59" spans="1:6" x14ac:dyDescent="0.25">
      <c r="A59" s="207" t="s">
        <v>496</v>
      </c>
      <c r="B59" s="9" t="s">
        <v>63</v>
      </c>
      <c r="C59" s="11">
        <f>'9.2 melléklet bevétel'!E58+'9.3 melléklet'!C58+' 9.4 melléklet'!C59+'9.5 melléklet'!C58+'9.6 melléklet'!C58+'9.7 melléklet'!C60</f>
        <v>0</v>
      </c>
      <c r="D59" s="11">
        <f>'9.2 melléklet bevétel'!F58+'9.3 melléklet'!D58+' 9.4 melléklet'!D59+'9.5 melléklet'!D58+'9.6 melléklet'!D58+'9.7 melléklet'!D60</f>
        <v>0</v>
      </c>
      <c r="E59" s="11">
        <f>'9.2 melléklet bevétel'!G58+'9.3 melléklet'!E58+' 9.4 melléklet'!E59+'9.5 melléklet'!E58+'9.6 melléklet'!E58+'9.7 melléklet'!E60</f>
        <v>0</v>
      </c>
      <c r="F59" s="11">
        <f>'9.2 melléklet bevétel'!H58+'9.3 melléklet'!F58+' 9.4 melléklet'!F59+'9.5 melléklet'!F58+'9.6 melléklet'!F58+'9.7 melléklet'!F60</f>
        <v>0</v>
      </c>
    </row>
    <row r="60" spans="1:6" x14ac:dyDescent="0.25">
      <c r="A60" s="207" t="s">
        <v>497</v>
      </c>
      <c r="B60" s="9" t="s">
        <v>64</v>
      </c>
      <c r="C60" s="11">
        <f>'9.2 melléklet bevétel'!E59+'9.3 melléklet'!C59+' 9.4 melléklet'!C60+'9.5 melléklet'!C59+'9.6 melléklet'!C59+'9.7 melléklet'!C61</f>
        <v>0</v>
      </c>
      <c r="D60" s="11">
        <f>'9.2 melléklet bevétel'!F59+'9.3 melléklet'!D59+' 9.4 melléklet'!D60+'9.5 melléklet'!D59+'9.6 melléklet'!D59+'9.7 melléklet'!D61</f>
        <v>0</v>
      </c>
      <c r="E60" s="11">
        <f>'9.2 melléklet bevétel'!G59+'9.3 melléklet'!E59+' 9.4 melléklet'!E60+'9.5 melléklet'!E59+'9.6 melléklet'!E59+'9.7 melléklet'!E61</f>
        <v>0</v>
      </c>
      <c r="F60" s="11">
        <f>'9.2 melléklet bevétel'!H59+'9.3 melléklet'!F59+' 9.4 melléklet'!F60+'9.5 melléklet'!F59+'9.6 melléklet'!F59+'9.7 melléklet'!F61</f>
        <v>0</v>
      </c>
    </row>
    <row r="61" spans="1:6" x14ac:dyDescent="0.25">
      <c r="A61" s="206" t="s">
        <v>65</v>
      </c>
      <c r="B61" s="6" t="s">
        <v>66</v>
      </c>
      <c r="C61" s="8">
        <f>'9.2 melléklet bevétel'!E60+'9.3 melléklet'!C60+' 9.4 melléklet'!C61+'9.5 melléklet'!C60+'9.6 melléklet'!C60+'9.7 melléklet'!C62</f>
        <v>0</v>
      </c>
      <c r="D61" s="8">
        <f>'9.2 melléklet bevétel'!F60+'9.3 melléklet'!D60+' 9.4 melléklet'!D61+'9.5 melléklet'!D60+'9.6 melléklet'!D60+'9.7 melléklet'!D62</f>
        <v>0</v>
      </c>
      <c r="E61" s="8">
        <f>'9.2 melléklet bevétel'!G60+'9.3 melléklet'!E60+' 9.4 melléklet'!E61+'9.5 melléklet'!E60+'9.6 melléklet'!E60+'9.7 melléklet'!E62</f>
        <v>0</v>
      </c>
      <c r="F61" s="8">
        <f>'9.2 melléklet bevétel'!H60+'9.3 melléklet'!F60+' 9.4 melléklet'!F61+'9.5 melléklet'!F60+'9.6 melléklet'!F60+'9.7 melléklet'!F62</f>
        <v>0</v>
      </c>
    </row>
    <row r="62" spans="1:6" ht="22.5" x14ac:dyDescent="0.25">
      <c r="A62" s="207" t="s">
        <v>498</v>
      </c>
      <c r="B62" s="9" t="s">
        <v>67</v>
      </c>
      <c r="C62" s="11">
        <f>'9.2 melléklet bevétel'!E61+'9.3 melléklet'!C61+' 9.4 melléklet'!C62+'9.5 melléklet'!C61+'9.6 melléklet'!C61+'9.7 melléklet'!C63</f>
        <v>0</v>
      </c>
      <c r="D62" s="11">
        <f>'9.2 melléklet bevétel'!F61+'9.3 melléklet'!D61+' 9.4 melléklet'!D62+'9.5 melléklet'!D61+'9.6 melléklet'!D61+'9.7 melléklet'!D63</f>
        <v>0</v>
      </c>
      <c r="E62" s="11">
        <f>'9.2 melléklet bevétel'!G61+'9.3 melléklet'!E61+' 9.4 melléklet'!E62+'9.5 melléklet'!E61+'9.6 melléklet'!E61+'9.7 melléklet'!E63</f>
        <v>0</v>
      </c>
      <c r="F62" s="11">
        <f>'9.2 melléklet bevétel'!H61+'9.3 melléklet'!F61+' 9.4 melléklet'!F62+'9.5 melléklet'!F61+'9.6 melléklet'!F61+'9.7 melléklet'!F63</f>
        <v>0</v>
      </c>
    </row>
    <row r="63" spans="1:6" ht="22.5" x14ac:dyDescent="0.25">
      <c r="A63" s="207" t="s">
        <v>499</v>
      </c>
      <c r="B63" s="9" t="s">
        <v>68</v>
      </c>
      <c r="C63" s="11">
        <f>'9.2 melléklet bevétel'!E62+'9.3 melléklet'!C62+' 9.4 melléklet'!C63+'9.5 melléklet'!C62+'9.6 melléklet'!C62+'9.7 melléklet'!C64</f>
        <v>0</v>
      </c>
      <c r="D63" s="11">
        <f>'9.2 melléklet bevétel'!F62+'9.3 melléklet'!D62+' 9.4 melléklet'!D63+'9.5 melléklet'!D62+'9.6 melléklet'!D62+'9.7 melléklet'!D64</f>
        <v>0</v>
      </c>
      <c r="E63" s="11">
        <f>'9.2 melléklet bevétel'!G62+'9.3 melléklet'!E62+' 9.4 melléklet'!E63+'9.5 melléklet'!E62+'9.6 melléklet'!E62+'9.7 melléklet'!E64</f>
        <v>0</v>
      </c>
      <c r="F63" s="11">
        <f>'9.2 melléklet bevétel'!H62+'9.3 melléklet'!F62+' 9.4 melléklet'!F63+'9.5 melléklet'!F62+'9.6 melléklet'!F62+'9.7 melléklet'!F64</f>
        <v>0</v>
      </c>
    </row>
    <row r="64" spans="1:6" x14ac:dyDescent="0.25">
      <c r="A64" s="207" t="s">
        <v>500</v>
      </c>
      <c r="B64" s="9" t="s">
        <v>69</v>
      </c>
      <c r="C64" s="11">
        <f>'9.2 melléklet bevétel'!E63+'9.3 melléklet'!C63+' 9.4 melléklet'!C64+'9.5 melléklet'!C63+'9.6 melléklet'!C63+'9.7 melléklet'!C65</f>
        <v>0</v>
      </c>
      <c r="D64" s="11">
        <f>'9.2 melléklet bevétel'!F63+'9.3 melléklet'!D63+' 9.4 melléklet'!D64+'9.5 melléklet'!D63+'9.6 melléklet'!D63+'9.7 melléklet'!D65</f>
        <v>0</v>
      </c>
      <c r="E64" s="11">
        <f>'9.2 melléklet bevétel'!G63+'9.3 melléklet'!E63+' 9.4 melléklet'!E64+'9.5 melléklet'!E63+'9.6 melléklet'!E63+'9.7 melléklet'!E65</f>
        <v>0</v>
      </c>
      <c r="F64" s="11">
        <f>'9.2 melléklet bevétel'!H63+'9.3 melléklet'!F63+' 9.4 melléklet'!F64+'9.5 melléklet'!F63+'9.6 melléklet'!F63+'9.7 melléklet'!F65</f>
        <v>0</v>
      </c>
    </row>
    <row r="65" spans="1:7" x14ac:dyDescent="0.25">
      <c r="A65" s="207" t="s">
        <v>501</v>
      </c>
      <c r="B65" s="9" t="s">
        <v>70</v>
      </c>
      <c r="C65" s="11">
        <f>'9.2 melléklet bevétel'!E64+'9.3 melléklet'!C64+' 9.4 melléklet'!C65+'9.5 melléklet'!C64+'9.6 melléklet'!C64+'9.7 melléklet'!C66</f>
        <v>0</v>
      </c>
      <c r="D65" s="11">
        <f>'9.2 melléklet bevétel'!F64+'9.3 melléklet'!D64+' 9.4 melléklet'!D65+'9.5 melléklet'!D64+'9.6 melléklet'!D64+'9.7 melléklet'!D66</f>
        <v>0</v>
      </c>
      <c r="E65" s="11">
        <f>'9.2 melléklet bevétel'!G64+'9.3 melléklet'!E64+' 9.4 melléklet'!E65+'9.5 melléklet'!E64+'9.6 melléklet'!E64+'9.7 melléklet'!E66</f>
        <v>0</v>
      </c>
      <c r="F65" s="11">
        <f>'9.2 melléklet bevétel'!H64+'9.3 melléklet'!F64+' 9.4 melléklet'!F65+'9.5 melléklet'!F64+'9.6 melléklet'!F64+'9.7 melléklet'!F66</f>
        <v>0</v>
      </c>
    </row>
    <row r="66" spans="1:7" x14ac:dyDescent="0.25">
      <c r="A66" s="206" t="s">
        <v>71</v>
      </c>
      <c r="B66" s="6" t="s">
        <v>72</v>
      </c>
      <c r="C66" s="7">
        <f>'9.2 melléklet bevétel'!E65+'9.3 melléklet'!C65+' 9.4 melléklet'!C66+'9.5 melléklet'!C65+'9.6 melléklet'!C65+'9.7 melléklet'!C67</f>
        <v>35822800</v>
      </c>
      <c r="D66" s="8">
        <f>'9.2 melléklet bevétel'!F65+'9.3 melléklet'!D65+' 9.4 melléklet'!D66+'9.5 melléklet'!D65+'9.6 melléklet'!D65+'9.7 melléklet'!D67</f>
        <v>0</v>
      </c>
      <c r="E66" s="7">
        <f>'9.2 melléklet bevétel'!G65+'9.3 melléklet'!E65+' 9.4 melléklet'!E66+'9.5 melléklet'!E65+'9.6 melléklet'!E65+'9.7 melléklet'!E67</f>
        <v>7041147</v>
      </c>
      <c r="F66" s="7">
        <f>'9.2 melléklet bevétel'!H65+'9.3 melléklet'!F65+' 9.4 melléklet'!F66+'9.5 melléklet'!F65+'9.6 melléklet'!F65+'9.7 melléklet'!F67</f>
        <v>42863947</v>
      </c>
      <c r="G66" s="47"/>
    </row>
    <row r="67" spans="1:7" ht="21" x14ac:dyDescent="0.25">
      <c r="A67" s="206" t="s">
        <v>404</v>
      </c>
      <c r="B67" s="6" t="s">
        <v>74</v>
      </c>
      <c r="C67" s="8">
        <f>'9.2 melléklet bevétel'!E66+'9.3 melléklet'!C66+' 9.4 melléklet'!C67+'9.5 melléklet'!C66+'9.6 melléklet'!C66+'9.7 melléklet'!C68</f>
        <v>0</v>
      </c>
      <c r="D67" s="8">
        <f>'9.2 melléklet bevétel'!F66+'9.3 melléklet'!D66+' 9.4 melléklet'!D67+'9.5 melléklet'!D66+'9.6 melléklet'!D66+'9.7 melléklet'!D68</f>
        <v>0</v>
      </c>
      <c r="E67" s="8">
        <f>'9.2 melléklet bevétel'!G66+'9.3 melléklet'!E66+' 9.4 melléklet'!E67+'9.5 melléklet'!E66+'9.6 melléklet'!E66+'9.7 melléklet'!E68</f>
        <v>0</v>
      </c>
      <c r="F67" s="8">
        <f>'9.2 melléklet bevétel'!H66+'9.3 melléklet'!F66+' 9.4 melléklet'!F67+'9.5 melléklet'!F66+'9.6 melléklet'!F66+'9.7 melléklet'!F68</f>
        <v>0</v>
      </c>
      <c r="G67" s="55"/>
    </row>
    <row r="68" spans="1:7" x14ac:dyDescent="0.25">
      <c r="A68" s="207" t="s">
        <v>542</v>
      </c>
      <c r="B68" s="9" t="s">
        <v>75</v>
      </c>
      <c r="C68" s="11">
        <f>'9.2 melléklet bevétel'!E67+'9.3 melléklet'!C67+' 9.4 melléklet'!C68+'9.5 melléklet'!C67+'9.6 melléklet'!C67+'9.7 melléklet'!C69</f>
        <v>0</v>
      </c>
      <c r="D68" s="11">
        <f>'9.2 melléklet bevétel'!F67+'9.3 melléklet'!D67+' 9.4 melléklet'!D68+'9.5 melléklet'!D67+'9.6 melléklet'!D67+'9.7 melléklet'!D69</f>
        <v>0</v>
      </c>
      <c r="E68" s="11">
        <f>'9.2 melléklet bevétel'!G67+'9.3 melléklet'!E67+' 9.4 melléklet'!E68+'9.5 melléklet'!E67+'9.6 melléklet'!E67+'9.7 melléklet'!E69</f>
        <v>0</v>
      </c>
      <c r="F68" s="11">
        <f>'9.2 melléklet bevétel'!H67+'9.3 melléklet'!F67+' 9.4 melléklet'!F68+'9.5 melléklet'!F67+'9.6 melléklet'!F67+'9.7 melléklet'!F69</f>
        <v>0</v>
      </c>
      <c r="G68" s="55"/>
    </row>
    <row r="69" spans="1:7" ht="22.5" x14ac:dyDescent="0.25">
      <c r="A69" s="207" t="s">
        <v>503</v>
      </c>
      <c r="B69" s="9" t="s">
        <v>76</v>
      </c>
      <c r="C69" s="11">
        <f>'9.2 melléklet bevétel'!E68+'9.3 melléklet'!C68+' 9.4 melléklet'!C69+'9.5 melléklet'!C68+'9.6 melléklet'!C68+'9.7 melléklet'!C70</f>
        <v>0</v>
      </c>
      <c r="D69" s="11">
        <f>'9.2 melléklet bevétel'!F68+'9.3 melléklet'!D68+' 9.4 melléklet'!D69+'9.5 melléklet'!D68+'9.6 melléklet'!D68+'9.7 melléklet'!D70</f>
        <v>0</v>
      </c>
      <c r="E69" s="11">
        <f>'9.2 melléklet bevétel'!G68+'9.3 melléklet'!E68+' 9.4 melléklet'!E69+'9.5 melléklet'!E68+'9.6 melléklet'!E68+'9.7 melléklet'!E70</f>
        <v>0</v>
      </c>
      <c r="F69" s="11">
        <f>'9.2 melléklet bevétel'!H68+'9.3 melléklet'!F68+' 9.4 melléklet'!F69+'9.5 melléklet'!F68+'9.6 melléklet'!F68+'9.7 melléklet'!F70</f>
        <v>0</v>
      </c>
    </row>
    <row r="70" spans="1:7" x14ac:dyDescent="0.25">
      <c r="A70" s="207" t="s">
        <v>504</v>
      </c>
      <c r="B70" s="9" t="s">
        <v>405</v>
      </c>
      <c r="C70" s="11">
        <f>'9.2 melléklet bevétel'!E69+'9.3 melléklet'!C69+' 9.4 melléklet'!C70+'9.5 melléklet'!C69+'9.6 melléklet'!C69+'9.7 melléklet'!C71</f>
        <v>0</v>
      </c>
      <c r="D70" s="11">
        <f>'9.2 melléklet bevétel'!F69+'9.3 melléklet'!D69+' 9.4 melléklet'!D70+'9.5 melléklet'!D69+'9.6 melléklet'!D69+'9.7 melléklet'!D71</f>
        <v>0</v>
      </c>
      <c r="E70" s="11">
        <f>'9.2 melléklet bevétel'!G69+'9.3 melléklet'!E69+' 9.4 melléklet'!E70+'9.5 melléklet'!E69+'9.6 melléklet'!E69+'9.7 melléklet'!E71</f>
        <v>0</v>
      </c>
      <c r="F70" s="11">
        <f>'9.2 melléklet bevétel'!H69+'9.3 melléklet'!F69+' 9.4 melléklet'!F70+'9.5 melléklet'!F69+'9.6 melléklet'!F69+'9.7 melléklet'!F71</f>
        <v>0</v>
      </c>
      <c r="G70" s="47"/>
    </row>
    <row r="71" spans="1:7" x14ac:dyDescent="0.25">
      <c r="A71" s="206" t="s">
        <v>78</v>
      </c>
      <c r="B71" s="6" t="s">
        <v>79</v>
      </c>
      <c r="C71" s="8">
        <f>'9.2 melléklet bevétel'!E70+'9.3 melléklet'!C70+' 9.4 melléklet'!C71+'9.5 melléklet'!C70+'9.6 melléklet'!C70+'9.7 melléklet'!C72</f>
        <v>0</v>
      </c>
      <c r="D71" s="8">
        <f>'9.2 melléklet bevétel'!F70+'9.3 melléklet'!D70+' 9.4 melléklet'!D71+'9.5 melléklet'!D70+'9.6 melléklet'!D70+'9.7 melléklet'!D72</f>
        <v>0</v>
      </c>
      <c r="E71" s="8">
        <f>'9.2 melléklet bevétel'!G70+'9.3 melléklet'!E70+' 9.4 melléklet'!E71+'9.5 melléklet'!E70+'9.6 melléklet'!E70+'9.7 melléklet'!E72</f>
        <v>0</v>
      </c>
      <c r="F71" s="8">
        <f>'9.2 melléklet bevétel'!H70+'9.3 melléklet'!F70+' 9.4 melléklet'!F71+'9.5 melléklet'!F70+'9.6 melléklet'!F70+'9.7 melléklet'!F72</f>
        <v>0</v>
      </c>
    </row>
    <row r="72" spans="1:7" x14ac:dyDescent="0.25">
      <c r="A72" s="207" t="s">
        <v>505</v>
      </c>
      <c r="B72" s="9" t="s">
        <v>80</v>
      </c>
      <c r="C72" s="11">
        <f>'9.2 melléklet bevétel'!E71+'9.3 melléklet'!C71+' 9.4 melléklet'!C72+'9.5 melléklet'!C71+'9.6 melléklet'!C71+'9.7 melléklet'!C73</f>
        <v>0</v>
      </c>
      <c r="D72" s="11">
        <f>'9.2 melléklet bevétel'!F71+'9.3 melléklet'!D71+' 9.4 melléklet'!D72+'9.5 melléklet'!D71+'9.6 melléklet'!D71+'9.7 melléklet'!D73</f>
        <v>0</v>
      </c>
      <c r="E72" s="11">
        <f>'9.2 melléklet bevétel'!G71+'9.3 melléklet'!E71+' 9.4 melléklet'!E72+'9.5 melléklet'!E71+'9.6 melléklet'!E71+'9.7 melléklet'!E73</f>
        <v>0</v>
      </c>
      <c r="F72" s="11">
        <f>'9.2 melléklet bevétel'!H71+'9.3 melléklet'!F71+' 9.4 melléklet'!F72+'9.5 melléklet'!F71+'9.6 melléklet'!F71+'9.7 melléklet'!F73</f>
        <v>0</v>
      </c>
      <c r="G72" s="47"/>
    </row>
    <row r="73" spans="1:7" x14ac:dyDescent="0.25">
      <c r="A73" s="207" t="s">
        <v>506</v>
      </c>
      <c r="B73" s="9" t="s">
        <v>81</v>
      </c>
      <c r="C73" s="11">
        <f>'9.2 melléklet bevétel'!E72+'9.3 melléklet'!C72+' 9.4 melléklet'!C73+'9.5 melléklet'!C72+'9.6 melléklet'!C72+'9.7 melléklet'!C74</f>
        <v>0</v>
      </c>
      <c r="D73" s="11">
        <f>'9.2 melléklet bevétel'!F72+'9.3 melléklet'!D72+' 9.4 melléklet'!D73+'9.5 melléklet'!D72+'9.6 melléklet'!D72+'9.7 melléklet'!D74</f>
        <v>0</v>
      </c>
      <c r="E73" s="11">
        <f>'9.2 melléklet bevétel'!G72+'9.3 melléklet'!E72+' 9.4 melléklet'!E73+'9.5 melléklet'!E72+'9.6 melléklet'!E72+'9.7 melléklet'!E74</f>
        <v>0</v>
      </c>
      <c r="F73" s="11">
        <f>'9.2 melléklet bevétel'!H72+'9.3 melléklet'!F72+' 9.4 melléklet'!F73+'9.5 melléklet'!F72+'9.6 melléklet'!F72+'9.7 melléklet'!F74</f>
        <v>0</v>
      </c>
      <c r="G73" s="47"/>
    </row>
    <row r="74" spans="1:7" x14ac:dyDescent="0.25">
      <c r="A74" s="207" t="s">
        <v>507</v>
      </c>
      <c r="B74" s="9" t="s">
        <v>82</v>
      </c>
      <c r="C74" s="11">
        <f>'9.2 melléklet bevétel'!E73+'9.3 melléklet'!C73+' 9.4 melléklet'!C74+'9.5 melléklet'!C73+'9.6 melléklet'!C73+'9.7 melléklet'!C75</f>
        <v>0</v>
      </c>
      <c r="D74" s="11">
        <f>'9.2 melléklet bevétel'!F73+'9.3 melléklet'!D73+' 9.4 melléklet'!D74+'9.5 melléklet'!D73+'9.6 melléklet'!D73+'9.7 melléklet'!D75</f>
        <v>0</v>
      </c>
      <c r="E74" s="11">
        <f>'9.2 melléklet bevétel'!G73+'9.3 melléklet'!E73+' 9.4 melléklet'!E74+'9.5 melléklet'!E73+'9.6 melléklet'!E73+'9.7 melléklet'!E75</f>
        <v>0</v>
      </c>
      <c r="F74" s="11">
        <f>'9.2 melléklet bevétel'!H73+'9.3 melléklet'!F73+' 9.4 melléklet'!F74+'9.5 melléklet'!F73+'9.6 melléklet'!F73+'9.7 melléklet'!F75</f>
        <v>0</v>
      </c>
    </row>
    <row r="75" spans="1:7" x14ac:dyDescent="0.25">
      <c r="A75" s="207" t="s">
        <v>508</v>
      </c>
      <c r="B75" s="9" t="s">
        <v>83</v>
      </c>
      <c r="C75" s="11">
        <f>'9.2 melléklet bevétel'!E74+'9.3 melléklet'!C74+' 9.4 melléklet'!C75+'9.5 melléklet'!C74+'9.6 melléklet'!C74+'9.7 melléklet'!C76</f>
        <v>0</v>
      </c>
      <c r="D75" s="11">
        <f>'9.2 melléklet bevétel'!F74+'9.3 melléklet'!D74+' 9.4 melléklet'!D75+'9.5 melléklet'!D74+'9.6 melléklet'!D74+'9.7 melléklet'!D76</f>
        <v>0</v>
      </c>
      <c r="E75" s="11">
        <f>'9.2 melléklet bevétel'!G74+'9.3 melléklet'!E74+' 9.4 melléklet'!E75+'9.5 melléklet'!E74+'9.6 melléklet'!E74+'9.7 melléklet'!E76</f>
        <v>0</v>
      </c>
      <c r="F75" s="11">
        <f>'9.2 melléklet bevétel'!H74+'9.3 melléklet'!F74+' 9.4 melléklet'!F75+'9.5 melléklet'!F74+'9.6 melléklet'!F74+'9.7 melléklet'!F76</f>
        <v>0</v>
      </c>
    </row>
    <row r="76" spans="1:7" x14ac:dyDescent="0.25">
      <c r="A76" s="206" t="s">
        <v>84</v>
      </c>
      <c r="B76" s="6" t="s">
        <v>85</v>
      </c>
      <c r="C76" s="7">
        <f>'9.2 melléklet bevétel'!E75+'9.3 melléklet'!C75+' 9.4 melléklet'!C76+'9.5 melléklet'!C75+'9.6 melléklet'!C75+'9.7 melléklet'!C77</f>
        <v>0</v>
      </c>
      <c r="D76" s="8">
        <f>'9.2 melléklet bevétel'!F75+'9.3 melléklet'!D75+' 9.4 melléklet'!D76+'9.5 melléklet'!D75+'9.6 melléklet'!D75+'9.7 melléklet'!D77</f>
        <v>0</v>
      </c>
      <c r="E76" s="7">
        <f>'9.2 melléklet bevétel'!G75+'9.3 melléklet'!E75+' 9.4 melléklet'!E76+'9.5 melléklet'!E75+'9.6 melléklet'!E75+'9.7 melléklet'!E77</f>
        <v>0</v>
      </c>
      <c r="F76" s="7">
        <f>'9.2 melléklet bevétel'!H75+'9.3 melléklet'!F75+' 9.4 melléklet'!F76+'9.5 melléklet'!F75+'9.6 melléklet'!F75+'9.7 melléklet'!F77</f>
        <v>0</v>
      </c>
    </row>
    <row r="77" spans="1:7" x14ac:dyDescent="0.25">
      <c r="A77" s="207" t="s">
        <v>509</v>
      </c>
      <c r="B77" s="9" t="s">
        <v>86</v>
      </c>
      <c r="C77" s="10">
        <f>'9.2 melléklet bevétel'!E76+'9.3 melléklet'!C76+' 9.4 melléklet'!C77+'9.5 melléklet'!C76+'9.6 melléklet'!C76+'9.7 melléklet'!C78</f>
        <v>16464277</v>
      </c>
      <c r="D77" s="11">
        <f>'9.2 melléklet bevétel'!F76+'9.3 melléklet'!D76+' 9.4 melléklet'!D77+'9.5 melléklet'!D76+'9.6 melléklet'!D76+'9.7 melléklet'!D78</f>
        <v>0</v>
      </c>
      <c r="E77" s="10">
        <f>'9.2 melléklet bevétel'!G76+'9.3 melléklet'!E76+' 9.4 melléklet'!E77+'9.5 melléklet'!E76+'9.6 melléklet'!E76+'9.7 melléklet'!E78</f>
        <v>2564828</v>
      </c>
      <c r="F77" s="10">
        <f>'9.2 melléklet bevétel'!H76+'9.3 melléklet'!F76+' 9.4 melléklet'!F77+'9.5 melléklet'!F76+'9.6 melléklet'!F76+'9.7 melléklet'!F78</f>
        <v>19029105</v>
      </c>
    </row>
    <row r="78" spans="1:7" x14ac:dyDescent="0.25">
      <c r="A78" s="207" t="s">
        <v>510</v>
      </c>
      <c r="B78" s="9" t="s">
        <v>87</v>
      </c>
      <c r="C78" s="11">
        <f>'9.2 melléklet bevétel'!E77+'9.3 melléklet'!C77+' 9.4 melléklet'!C78+'9.5 melléklet'!C77+'9.6 melléklet'!C77+'9.7 melléklet'!C79</f>
        <v>0</v>
      </c>
      <c r="D78" s="11">
        <f>'9.2 melléklet bevétel'!F77+'9.3 melléklet'!D77+' 9.4 melléklet'!D78+'9.5 melléklet'!D77+'9.6 melléklet'!D77+'9.7 melléklet'!D79</f>
        <v>0</v>
      </c>
      <c r="E78" s="11">
        <f>'9.2 melléklet bevétel'!G77+'9.3 melléklet'!E77+' 9.4 melléklet'!E78+'9.5 melléklet'!E77+'9.6 melléklet'!E77+'9.7 melléklet'!E79</f>
        <v>0</v>
      </c>
      <c r="F78" s="11">
        <f>'9.2 melléklet bevétel'!H77+'9.3 melléklet'!F77+' 9.4 melléklet'!F78+'9.5 melléklet'!F77+'9.6 melléklet'!F77+'9.7 melléklet'!F79</f>
        <v>0</v>
      </c>
    </row>
    <row r="79" spans="1:7" x14ac:dyDescent="0.25">
      <c r="A79" s="206" t="s">
        <v>88</v>
      </c>
      <c r="B79" s="6" t="s">
        <v>89</v>
      </c>
      <c r="C79" s="44">
        <f>'9.2 melléklet bevétel'!E78+'9.3 melléklet'!C78+' 9.4 melléklet'!C79+'9.5 melléklet'!C78+'9.6 melléklet'!C78+'9.7 melléklet'!C80</f>
        <v>522174918</v>
      </c>
      <c r="D79" s="44">
        <f>'9.2 melléklet bevétel'!F78+'9.3 melléklet'!D78+' 9.4 melléklet'!D79+'9.5 melléklet'!D78+'9.6 melléklet'!D78+'9.7 melléklet'!D80</f>
        <v>0</v>
      </c>
      <c r="E79" s="44">
        <f>'9.2 melléklet bevétel'!G78+'9.3 melléklet'!E78+' 9.4 melléklet'!E79+'9.5 melléklet'!E78+'9.6 melléklet'!E78+'9.7 melléklet'!E80</f>
        <v>241708692</v>
      </c>
      <c r="F79" s="44">
        <f>'9.2 melléklet bevétel'!H78+'9.3 melléklet'!F78+' 9.4 melléklet'!F79+'9.5 melléklet'!F78+'9.6 melléklet'!F78+'9.7 melléklet'!F80</f>
        <v>763883610</v>
      </c>
    </row>
    <row r="80" spans="1:7" x14ac:dyDescent="0.25">
      <c r="A80" s="207" t="s">
        <v>511</v>
      </c>
      <c r="B80" s="9" t="s">
        <v>90</v>
      </c>
      <c r="C80" s="11">
        <f>'9.2 melléklet bevétel'!E79+'9.3 melléklet'!C79+' 9.4 melléklet'!C80+'9.5 melléklet'!C79+'9.6 melléklet'!C79+'9.7 melléklet'!C81</f>
        <v>0</v>
      </c>
      <c r="D80" s="11">
        <f>'9.2 melléklet bevétel'!F79+'9.3 melléklet'!D79+' 9.4 melléklet'!D80+'9.5 melléklet'!D79+'9.6 melléklet'!D79+'9.7 melléklet'!D81</f>
        <v>0</v>
      </c>
      <c r="E80" s="11">
        <f>'9.2 melléklet bevétel'!G79+'9.3 melléklet'!E79+' 9.4 melléklet'!E80+'9.5 melléklet'!E79+'9.6 melléklet'!E79+'9.7 melléklet'!E81</f>
        <v>0</v>
      </c>
      <c r="F80" s="11">
        <f>'9.2 melléklet bevétel'!H79+'9.3 melléklet'!F79+' 9.4 melléklet'!F80+'9.5 melléklet'!F79+'9.6 melléklet'!F79+'9.7 melléklet'!F81</f>
        <v>0</v>
      </c>
    </row>
    <row r="81" spans="1:7" x14ac:dyDescent="0.25">
      <c r="A81" s="207" t="s">
        <v>512</v>
      </c>
      <c r="B81" s="9" t="s">
        <v>91</v>
      </c>
      <c r="C81" s="11">
        <f>'9.2 melléklet bevétel'!E80+'9.3 melléklet'!C80+' 9.4 melléklet'!C81+'9.5 melléklet'!C80+'9.6 melléklet'!C80+'9.7 melléklet'!C82</f>
        <v>0</v>
      </c>
      <c r="D81" s="11">
        <f>'9.2 melléklet bevétel'!F80+'9.3 melléklet'!D80+' 9.4 melléklet'!D81+'9.5 melléklet'!D80+'9.6 melléklet'!D80+'9.7 melléklet'!D82</f>
        <v>0</v>
      </c>
      <c r="E81" s="11">
        <f>'9.2 melléklet bevétel'!G80+'9.3 melléklet'!E80+' 9.4 melléklet'!E81+'9.5 melléklet'!E80+'9.6 melléklet'!E80+'9.7 melléklet'!E82</f>
        <v>0</v>
      </c>
      <c r="F81" s="11">
        <f>'9.2 melléklet bevétel'!H80+'9.3 melléklet'!F80+' 9.4 melléklet'!F81+'9.5 melléklet'!F80+'9.6 melléklet'!F80+'9.7 melléklet'!F82</f>
        <v>0</v>
      </c>
    </row>
    <row r="82" spans="1:7" x14ac:dyDescent="0.25">
      <c r="A82" s="207" t="s">
        <v>513</v>
      </c>
      <c r="B82" s="9" t="s">
        <v>92</v>
      </c>
      <c r="C82" s="11">
        <f>'9.2 melléklet bevétel'!E81+'9.3 melléklet'!C81+' 9.4 melléklet'!C82+'9.5 melléklet'!C81+'9.6 melléklet'!C81+'9.7 melléklet'!C83</f>
        <v>0</v>
      </c>
      <c r="D82" s="11">
        <f>'9.2 melléklet bevétel'!F81+'9.3 melléklet'!D81+' 9.4 melléklet'!D82+'9.5 melléklet'!D81+'9.6 melléklet'!D81+'9.7 melléklet'!D83</f>
        <v>0</v>
      </c>
      <c r="E82" s="11">
        <f>'9.2 melléklet bevétel'!G81+'9.3 melléklet'!E81+' 9.4 melléklet'!E82+'9.5 melléklet'!E81+'9.6 melléklet'!E81+'9.7 melléklet'!E83</f>
        <v>0</v>
      </c>
      <c r="F82" s="11">
        <f>'9.2 melléklet bevétel'!H81+'9.3 melléklet'!F81+' 9.4 melléklet'!F82+'9.5 melléklet'!F81+'9.6 melléklet'!F81+'9.7 melléklet'!F83</f>
        <v>0</v>
      </c>
    </row>
    <row r="83" spans="1:7" x14ac:dyDescent="0.25">
      <c r="A83" s="207" t="s">
        <v>514</v>
      </c>
      <c r="B83" s="61" t="s">
        <v>427</v>
      </c>
      <c r="C83" s="42">
        <f>'9.2 melléklet bevétel'!E82+'9.3 melléklet'!C82+' 9.4 melléklet'!C83+'9.5 melléklet'!C82+'9.6 melléklet'!C82+'9.7 melléklet'!C84</f>
        <v>522174918</v>
      </c>
      <c r="D83" s="42">
        <f>'9.2 melléklet bevétel'!F82+'9.3 melléklet'!D82+' 9.4 melléklet'!D83+'9.5 melléklet'!D82+'9.6 melléklet'!D82+'9.7 melléklet'!D84</f>
        <v>0</v>
      </c>
      <c r="E83" s="42">
        <f>'9.2 melléklet bevétel'!G82+'9.3 melléklet'!E82+' 9.4 melléklet'!E83+'9.5 melléklet'!E82+'9.6 melléklet'!E82+'9.7 melléklet'!E84</f>
        <v>241708692</v>
      </c>
      <c r="F83" s="42">
        <f>'9.2 melléklet bevétel'!H82+'9.3 melléklet'!F82+' 9.4 melléklet'!F83+'9.5 melléklet'!F82+'9.6 melléklet'!F82+'9.7 melléklet'!F84</f>
        <v>763883610</v>
      </c>
      <c r="G83" t="s">
        <v>428</v>
      </c>
    </row>
    <row r="84" spans="1:7" x14ac:dyDescent="0.25">
      <c r="A84" s="206" t="s">
        <v>93</v>
      </c>
      <c r="B84" s="6" t="s">
        <v>94</v>
      </c>
      <c r="C84" s="8">
        <f>'9.2 melléklet bevétel'!E83+'9.3 melléklet'!C83+' 9.4 melléklet'!C84+'9.5 melléklet'!C83+'9.6 melléklet'!C83+'9.7 melléklet'!C85</f>
        <v>0</v>
      </c>
      <c r="D84" s="8">
        <f>'9.2 melléklet bevétel'!F83+'9.3 melléklet'!D83+' 9.4 melléklet'!D84+'9.5 melléklet'!D83+'9.6 melléklet'!D83+'9.7 melléklet'!D85</f>
        <v>0</v>
      </c>
      <c r="E84" s="8">
        <f>'9.2 melléklet bevétel'!G83+'9.3 melléklet'!E83+' 9.4 melléklet'!E84+'9.5 melléklet'!E83+'9.6 melléklet'!E83+'9.7 melléklet'!E85</f>
        <v>0</v>
      </c>
      <c r="F84" s="8">
        <f>'9.2 melléklet bevétel'!H83+'9.3 melléklet'!F83+' 9.4 melléklet'!F84+'9.5 melléklet'!F83+'9.6 melléklet'!F83+'9.7 melléklet'!F85</f>
        <v>0</v>
      </c>
    </row>
    <row r="85" spans="1:7" x14ac:dyDescent="0.25">
      <c r="A85" s="207" t="s">
        <v>95</v>
      </c>
      <c r="B85" s="9" t="s">
        <v>96</v>
      </c>
      <c r="C85" s="11">
        <f>'9.2 melléklet bevétel'!E84+'9.3 melléklet'!C84+' 9.4 melléklet'!C85+'9.5 melléklet'!C84+'9.6 melléklet'!C84+'9.7 melléklet'!C86</f>
        <v>0</v>
      </c>
      <c r="D85" s="11">
        <f>'9.2 melléklet bevétel'!F84+'9.3 melléklet'!D84+' 9.4 melléklet'!D85+'9.5 melléklet'!D84+'9.6 melléklet'!D84+'9.7 melléklet'!D86</f>
        <v>0</v>
      </c>
      <c r="E85" s="11">
        <f>'9.2 melléklet bevétel'!G84+'9.3 melléklet'!E84+' 9.4 melléklet'!E85+'9.5 melléklet'!E84+'9.6 melléklet'!E84+'9.7 melléklet'!E86</f>
        <v>0</v>
      </c>
      <c r="F85" s="11">
        <f>'9.2 melléklet bevétel'!H84+'9.3 melléklet'!F84+' 9.4 melléklet'!F85+'9.5 melléklet'!F84+'9.6 melléklet'!F84+'9.7 melléklet'!F86</f>
        <v>0</v>
      </c>
    </row>
    <row r="86" spans="1:7" x14ac:dyDescent="0.25">
      <c r="A86" s="207" t="s">
        <v>97</v>
      </c>
      <c r="B86" s="9" t="s">
        <v>98</v>
      </c>
      <c r="C86" s="11">
        <f>'9.2 melléklet bevétel'!E85+'9.3 melléklet'!C85+' 9.4 melléklet'!C86+'9.5 melléklet'!C85+'9.6 melléklet'!C85+'9.7 melléklet'!C87</f>
        <v>0</v>
      </c>
      <c r="D86" s="11">
        <f>'9.2 melléklet bevétel'!F85+'9.3 melléklet'!D85+' 9.4 melléklet'!D86+'9.5 melléklet'!D85+'9.6 melléklet'!D85+'9.7 melléklet'!D87</f>
        <v>0</v>
      </c>
      <c r="E86" s="11">
        <f>'9.2 melléklet bevétel'!G85+'9.3 melléklet'!E85+' 9.4 melléklet'!E86+'9.5 melléklet'!E85+'9.6 melléklet'!E85+'9.7 melléklet'!E87</f>
        <v>0</v>
      </c>
      <c r="F86" s="11">
        <f>'9.2 melléklet bevétel'!H85+'9.3 melléklet'!F85+' 9.4 melléklet'!F86+'9.5 melléklet'!F85+'9.6 melléklet'!F85+'9.7 melléklet'!F87</f>
        <v>0</v>
      </c>
    </row>
    <row r="87" spans="1:7" x14ac:dyDescent="0.25">
      <c r="A87" s="207" t="s">
        <v>99</v>
      </c>
      <c r="B87" s="9" t="s">
        <v>100</v>
      </c>
      <c r="C87" s="11">
        <f>'9.2 melléklet bevétel'!E86+'9.3 melléklet'!C86+' 9.4 melléklet'!C87+'9.5 melléklet'!C86+'9.6 melléklet'!C86+'9.7 melléklet'!C88</f>
        <v>0</v>
      </c>
      <c r="D87" s="11">
        <f>'9.2 melléklet bevétel'!F86+'9.3 melléklet'!D86+' 9.4 melléklet'!D87+'9.5 melléklet'!D86+'9.6 melléklet'!D86+'9.7 melléklet'!D88</f>
        <v>0</v>
      </c>
      <c r="E87" s="11">
        <f>'9.2 melléklet bevétel'!G86+'9.3 melléklet'!E86+' 9.4 melléklet'!E87+'9.5 melléklet'!E86+'9.6 melléklet'!E86+'9.7 melléklet'!E88</f>
        <v>0</v>
      </c>
      <c r="F87" s="11">
        <f>'9.2 melléklet bevétel'!H86+'9.3 melléklet'!F86+' 9.4 melléklet'!F87+'9.5 melléklet'!F86+'9.6 melléklet'!F86+'9.7 melléklet'!F88</f>
        <v>0</v>
      </c>
    </row>
    <row r="88" spans="1:7" x14ac:dyDescent="0.25">
      <c r="A88" s="207" t="s">
        <v>101</v>
      </c>
      <c r="B88" s="9" t="s">
        <v>102</v>
      </c>
      <c r="C88" s="11">
        <f>'9.2 melléklet bevétel'!E87+'9.3 melléklet'!C87+' 9.4 melléklet'!C88+'9.5 melléklet'!C87+'9.6 melléklet'!C87+'9.7 melléklet'!C89</f>
        <v>0</v>
      </c>
      <c r="D88" s="11">
        <f>'9.2 melléklet bevétel'!F87+'9.3 melléklet'!D87+' 9.4 melléklet'!D88+'9.5 melléklet'!D87+'9.6 melléklet'!D87+'9.7 melléklet'!D89</f>
        <v>0</v>
      </c>
      <c r="E88" s="11">
        <f>'9.2 melléklet bevétel'!G87+'9.3 melléklet'!E87+' 9.4 melléklet'!E88+'9.5 melléklet'!E87+'9.6 melléklet'!E87+'9.7 melléklet'!E89</f>
        <v>0</v>
      </c>
      <c r="F88" s="11">
        <f>'9.2 melléklet bevétel'!H87+'9.3 melléklet'!F87+' 9.4 melléklet'!F88+'9.5 melléklet'!F87+'9.6 melléklet'!F87+'9.7 melléklet'!F89</f>
        <v>0</v>
      </c>
    </row>
    <row r="89" spans="1:7" ht="21" x14ac:dyDescent="0.25">
      <c r="A89" s="206" t="s">
        <v>103</v>
      </c>
      <c r="B89" s="6" t="s">
        <v>104</v>
      </c>
      <c r="C89" s="8">
        <f>'9.2 melléklet bevétel'!E88+'9.3 melléklet'!C88+' 9.4 melléklet'!C89+'9.5 melléklet'!C88+'9.6 melléklet'!C88+'9.7 melléklet'!C90</f>
        <v>0</v>
      </c>
      <c r="D89" s="8">
        <f>'9.2 melléklet bevétel'!F88+'9.3 melléklet'!D88+' 9.4 melléklet'!D89+'9.5 melléklet'!D88+'9.6 melléklet'!D88+'9.7 melléklet'!D90</f>
        <v>0</v>
      </c>
      <c r="E89" s="8">
        <f>'9.2 melléklet bevétel'!G88+'9.3 melléklet'!E88+' 9.4 melléklet'!E89+'9.5 melléklet'!E88+'9.6 melléklet'!E88+'9.7 melléklet'!E90</f>
        <v>0</v>
      </c>
      <c r="F89" s="8">
        <f>'9.2 melléklet bevétel'!H88+'9.3 melléklet'!F88+' 9.4 melléklet'!F89+'9.5 melléklet'!F88+'9.6 melléklet'!F88+'9.7 melléklet'!F90</f>
        <v>0</v>
      </c>
    </row>
    <row r="90" spans="1:7" ht="21" x14ac:dyDescent="0.25">
      <c r="A90" s="206" t="s">
        <v>105</v>
      </c>
      <c r="B90" s="6" t="s">
        <v>106</v>
      </c>
      <c r="C90" s="7">
        <f>'9.2 melléklet bevétel'!E89+'9.3 melléklet'!C89+' 9.4 melléklet'!C90+'9.5 melléklet'!C89+'9.6 melléklet'!C89+'9.7 melléklet'!C91</f>
        <v>522174918</v>
      </c>
      <c r="D90" s="8">
        <f>'9.2 melléklet bevétel'!F89+'9.3 melléklet'!D89+' 9.4 melléklet'!D90+'9.5 melléklet'!D89+'9.6 melléklet'!D89+'9.7 melléklet'!D91</f>
        <v>0</v>
      </c>
      <c r="E90" s="7">
        <f>'9.2 melléklet bevétel'!G89+'9.3 melléklet'!E89+' 9.4 melléklet'!E90+'9.5 melléklet'!E89+'9.6 melléklet'!E89+'9.7 melléklet'!E91</f>
        <v>241708692</v>
      </c>
      <c r="F90" s="7">
        <f>'9.2 melléklet bevétel'!H89+'9.3 melléklet'!F89+' 9.4 melléklet'!F90+'9.5 melléklet'!F89+'9.6 melléklet'!F89+'9.7 melléklet'!F91</f>
        <v>763883610</v>
      </c>
    </row>
    <row r="91" spans="1:7" x14ac:dyDescent="0.25">
      <c r="A91" s="206" t="s">
        <v>107</v>
      </c>
      <c r="B91" s="6" t="s">
        <v>406</v>
      </c>
      <c r="C91" s="7">
        <f>'9.2 melléklet bevétel'!E90+'9.3 melléklet'!C90+' 9.4 melléklet'!C91+'9.5 melléklet'!C90+'9.6 melléklet'!C90+'9.7 melléklet'!C92</f>
        <v>557997718</v>
      </c>
      <c r="D91" s="8">
        <f>'9.2 melléklet bevétel'!F90+'9.3 melléklet'!D90+' 9.4 melléklet'!D91+'9.5 melléklet'!D90+'9.6 melléklet'!D90+'9.7 melléklet'!D92</f>
        <v>0</v>
      </c>
      <c r="E91" s="7">
        <f>'9.2 melléklet bevétel'!G90+'9.3 melléklet'!E90+' 9.4 melléklet'!E91+'9.5 melléklet'!E90+'9.6 melléklet'!E90+'9.7 melléklet'!E92</f>
        <v>248749839</v>
      </c>
      <c r="F91" s="7">
        <f>'9.2 melléklet bevétel'!H90+'9.3 melléklet'!F90+' 9.4 melléklet'!F91+'9.5 melléklet'!F90+'9.6 melléklet'!F90+'9.7 melléklet'!F92</f>
        <v>806747557</v>
      </c>
    </row>
    <row r="92" spans="1:7" x14ac:dyDescent="0.25">
      <c r="A92" s="200"/>
      <c r="B92" s="15"/>
      <c r="C92" s="15"/>
      <c r="D92" s="15"/>
      <c r="E92" s="15"/>
      <c r="F92" s="15"/>
    </row>
    <row r="93" spans="1:7" x14ac:dyDescent="0.25">
      <c r="A93" s="201"/>
      <c r="B93" s="3"/>
      <c r="C93" s="15"/>
      <c r="D93" s="15"/>
      <c r="E93" s="15"/>
      <c r="F93" s="15"/>
    </row>
    <row r="94" spans="1:7" x14ac:dyDescent="0.25">
      <c r="A94" s="195"/>
      <c r="B94" s="2"/>
      <c r="C94" s="1"/>
      <c r="D94" s="1"/>
      <c r="E94" s="1"/>
      <c r="F94" s="36" t="s">
        <v>1</v>
      </c>
    </row>
    <row r="95" spans="1:7" ht="15" customHeight="1" x14ac:dyDescent="0.25">
      <c r="A95" s="319" t="s">
        <v>398</v>
      </c>
      <c r="B95" s="242" t="s">
        <v>399</v>
      </c>
      <c r="C95" s="243" t="s">
        <v>3</v>
      </c>
      <c r="D95" s="243"/>
      <c r="E95" s="243"/>
      <c r="F95" s="243"/>
    </row>
    <row r="96" spans="1:7" ht="21" x14ac:dyDescent="0.25">
      <c r="A96" s="319"/>
      <c r="B96" s="242"/>
      <c r="C96" s="37" t="s">
        <v>4</v>
      </c>
      <c r="D96" s="37" t="s">
        <v>5</v>
      </c>
      <c r="E96" s="37" t="s">
        <v>6</v>
      </c>
      <c r="F96" s="4" t="s">
        <v>7</v>
      </c>
    </row>
    <row r="97" spans="1:6" x14ac:dyDescent="0.25">
      <c r="A97" s="154">
        <v>1</v>
      </c>
      <c r="B97" s="4">
        <v>2</v>
      </c>
      <c r="C97" s="4">
        <v>3</v>
      </c>
      <c r="D97" s="4">
        <v>4</v>
      </c>
      <c r="E97" s="4">
        <v>5</v>
      </c>
      <c r="F97" s="4">
        <v>6</v>
      </c>
    </row>
    <row r="98" spans="1:6" x14ac:dyDescent="0.25">
      <c r="A98" s="242" t="s">
        <v>173</v>
      </c>
      <c r="B98" s="242"/>
      <c r="C98" s="242"/>
      <c r="D98" s="242"/>
      <c r="E98" s="242"/>
      <c r="F98" s="242"/>
    </row>
    <row r="99" spans="1:6" x14ac:dyDescent="0.25">
      <c r="A99" s="206" t="s">
        <v>8</v>
      </c>
      <c r="B99" s="6" t="s">
        <v>111</v>
      </c>
      <c r="C99" s="7">
        <f>'9.2 kiadás'!C9+'9.3 melléklet'!C98+' 9.4 melléklet'!C100+'9.5 melléklet'!C98+'9.6 melléklet'!C98+'9.7 melléklet'!C100</f>
        <v>566315133</v>
      </c>
      <c r="D99" s="8">
        <f>'9.2 kiadás'!D9+'9.3 melléklet'!D98+' 9.4 melléklet'!D100+'9.5 melléklet'!D98+'9.6 melléklet'!D98+'9.7 melléklet'!D100</f>
        <v>0</v>
      </c>
      <c r="E99" s="7">
        <f>'9.2 kiadás'!E9+'9.3 melléklet'!E98+' 9.4 melléklet'!E100+'9.5 melléklet'!E98+'9.6 melléklet'!E98+'9.7 melléklet'!E100</f>
        <v>238082928</v>
      </c>
      <c r="F99" s="7">
        <f>'9.2 kiadás'!F9+'9.3 melléklet'!F98+' 9.4 melléklet'!F100+'9.5 melléklet'!F98+'9.6 melléklet'!F98+'9.7 melléklet'!F100</f>
        <v>804398061</v>
      </c>
    </row>
    <row r="100" spans="1:6" x14ac:dyDescent="0.25">
      <c r="A100" s="196" t="s">
        <v>455</v>
      </c>
      <c r="B100" s="9" t="s">
        <v>112</v>
      </c>
      <c r="C100" s="10">
        <f>'9.2 kiadás'!C10+'9.3 melléklet'!C99+' 9.4 melléklet'!C101+'9.5 melléklet'!C99+'9.6 melléklet'!C99+'9.7 melléklet'!C101</f>
        <v>347955244</v>
      </c>
      <c r="D100" s="11">
        <f>'9.2 kiadás'!D10+'9.3 melléklet'!D99+' 9.4 melléklet'!D101+'9.5 melléklet'!D99+'9.6 melléklet'!D99+'9.7 melléklet'!D101</f>
        <v>0</v>
      </c>
      <c r="E100" s="10">
        <f>'9.2 kiadás'!E10+'9.3 melléklet'!E99+' 9.4 melléklet'!E101+'9.5 melléklet'!E99+'9.6 melléklet'!E99+'9.7 melléklet'!E101</f>
        <v>158810000</v>
      </c>
      <c r="F100" s="10">
        <f>'9.2 kiadás'!F10+'9.3 melléklet'!F99+' 9.4 melléklet'!F101+'9.5 melléklet'!F99+'9.6 melléklet'!F99+'9.7 melléklet'!F101</f>
        <v>506765244</v>
      </c>
    </row>
    <row r="101" spans="1:6" x14ac:dyDescent="0.25">
      <c r="A101" s="196" t="s">
        <v>516</v>
      </c>
      <c r="B101" s="9" t="s">
        <v>113</v>
      </c>
      <c r="C101" s="10">
        <f>'9.2 kiadás'!C11+'9.3 melléklet'!C100+' 9.4 melléklet'!C102+'9.5 melléklet'!C100+'9.6 melléklet'!C100+'9.7 melléklet'!C102</f>
        <v>69363009</v>
      </c>
      <c r="D101" s="11">
        <f>'9.2 kiadás'!D11+'9.3 melléklet'!D100+' 9.4 melléklet'!D102+'9.5 melléklet'!D100+'9.6 melléklet'!D100+'9.7 melléklet'!D102</f>
        <v>0</v>
      </c>
      <c r="E101" s="10">
        <f>'9.2 kiadás'!E11+'9.3 melléklet'!E100+' 9.4 melléklet'!E102+'9.5 melléklet'!E100+'9.6 melléklet'!E100+'9.7 melléklet'!E102</f>
        <v>35232127</v>
      </c>
      <c r="F101" s="10">
        <f>'9.2 kiadás'!F11+'9.3 melléklet'!F100+' 9.4 melléklet'!F102+'9.5 melléklet'!F100+'9.6 melléklet'!F100+'9.7 melléklet'!F102</f>
        <v>104595136</v>
      </c>
    </row>
    <row r="102" spans="1:6" x14ac:dyDescent="0.25">
      <c r="A102" s="196" t="s">
        <v>456</v>
      </c>
      <c r="B102" s="9" t="s">
        <v>114</v>
      </c>
      <c r="C102" s="10">
        <f>'9.2 kiadás'!C12+'9.3 melléklet'!C101+' 9.4 melléklet'!C103+'9.5 melléklet'!C101+'9.6 melléklet'!C101+'9.7 melléklet'!C103</f>
        <v>148996880</v>
      </c>
      <c r="D102" s="11">
        <f>'9.2 kiadás'!D12+'9.3 melléklet'!D101+' 9.4 melléklet'!D103+'9.5 melléklet'!D101+'9.6 melléklet'!D101+'9.7 melléklet'!D103</f>
        <v>0</v>
      </c>
      <c r="E102" s="10">
        <f>'9.2 kiadás'!E12+'9.3 melléklet'!E101+' 9.4 melléklet'!E103+'9.5 melléklet'!E101+'9.6 melléklet'!E101+'9.7 melléklet'!E103</f>
        <v>44040801</v>
      </c>
      <c r="F102" s="10">
        <f>'9.2 kiadás'!F12+'9.3 melléklet'!F101+' 9.4 melléklet'!F103+'9.5 melléklet'!F101+'9.6 melléklet'!F101+'9.7 melléklet'!F103</f>
        <v>193037681</v>
      </c>
    </row>
    <row r="103" spans="1:6" x14ac:dyDescent="0.25">
      <c r="A103" s="196" t="s">
        <v>457</v>
      </c>
      <c r="B103" s="9" t="s">
        <v>115</v>
      </c>
      <c r="C103" s="10">
        <f>'9.2 kiadás'!C13+'9.3 melléklet'!C102+' 9.4 melléklet'!C104+'9.5 melléklet'!C102+'9.6 melléklet'!C102+'9.7 melléklet'!C104</f>
        <v>0</v>
      </c>
      <c r="D103" s="11">
        <f>'9.2 kiadás'!D13+'9.3 melléklet'!D102+' 9.4 melléklet'!D104+'9.5 melléklet'!D102+'9.6 melléklet'!D102+'9.7 melléklet'!D104</f>
        <v>0</v>
      </c>
      <c r="E103" s="11">
        <f>'9.2 kiadás'!E13+'9.3 melléklet'!E102+' 9.4 melléklet'!E104+'9.5 melléklet'!E102+'9.6 melléklet'!E102+'9.7 melléklet'!E104</f>
        <v>0</v>
      </c>
      <c r="F103" s="10">
        <f>'9.2 kiadás'!F13+'9.3 melléklet'!F102+' 9.4 melléklet'!F104+'9.5 melléklet'!F102+'9.6 melléklet'!F102+'9.7 melléklet'!F104</f>
        <v>0</v>
      </c>
    </row>
    <row r="104" spans="1:6" x14ac:dyDescent="0.25">
      <c r="A104" s="196" t="s">
        <v>458</v>
      </c>
      <c r="B104" s="9" t="s">
        <v>116</v>
      </c>
      <c r="C104" s="11">
        <f>'9.2 kiadás'!C14+'9.3 melléklet'!C103+' 9.4 melléklet'!C105+'9.5 melléklet'!C103+'9.6 melléklet'!C103+'9.7 melléklet'!C105</f>
        <v>0</v>
      </c>
      <c r="D104" s="11">
        <f>'9.2 kiadás'!D14+'9.3 melléklet'!D103+' 9.4 melléklet'!D105+'9.5 melléklet'!D103+'9.6 melléklet'!D103+'9.7 melléklet'!D105</f>
        <v>0</v>
      </c>
      <c r="E104" s="11">
        <f>'9.2 kiadás'!E14+'9.3 melléklet'!E103+' 9.4 melléklet'!E105+'9.5 melléklet'!E103+'9.6 melléklet'!E103+'9.7 melléklet'!E105</f>
        <v>0</v>
      </c>
      <c r="F104" s="11">
        <f>'9.2 kiadás'!F14+'9.3 melléklet'!F103+' 9.4 melléklet'!F105+'9.5 melléklet'!F103+'9.6 melléklet'!F103+'9.7 melléklet'!F105</f>
        <v>0</v>
      </c>
    </row>
    <row r="105" spans="1:6" x14ac:dyDescent="0.25">
      <c r="A105" s="196" t="s">
        <v>459</v>
      </c>
      <c r="B105" s="9" t="s">
        <v>117</v>
      </c>
      <c r="C105" s="11">
        <f>'9.2 kiadás'!C15+'9.3 melléklet'!C104+' 9.4 melléklet'!C106+'9.5 melléklet'!C104+'9.6 melléklet'!C104+'9.7 melléklet'!C106</f>
        <v>0</v>
      </c>
      <c r="D105" s="11">
        <f>'9.2 kiadás'!D15+'9.3 melléklet'!D104+' 9.4 melléklet'!D106+'9.5 melléklet'!D104+'9.6 melléklet'!D104+'9.7 melléklet'!D106</f>
        <v>0</v>
      </c>
      <c r="E105" s="11">
        <f>'9.2 kiadás'!E15+'9.3 melléklet'!E104+' 9.4 melléklet'!E106+'9.5 melléklet'!E104+'9.6 melléklet'!E104+'9.7 melléklet'!E106</f>
        <v>0</v>
      </c>
      <c r="F105" s="11">
        <f>'9.2 kiadás'!F15+'9.3 melléklet'!F104+' 9.4 melléklet'!F106+'9.5 melléklet'!F104+'9.6 melléklet'!F104+'9.7 melléklet'!F106</f>
        <v>0</v>
      </c>
    </row>
    <row r="106" spans="1:6" x14ac:dyDescent="0.25">
      <c r="A106" s="196" t="s">
        <v>460</v>
      </c>
      <c r="B106" s="12" t="s">
        <v>118</v>
      </c>
      <c r="C106" s="11">
        <f>'9.2 kiadás'!C16+'9.3 melléklet'!C105+' 9.4 melléklet'!C107+'9.5 melléklet'!C105+'9.6 melléklet'!C105+'9.7 melléklet'!C107</f>
        <v>0</v>
      </c>
      <c r="D106" s="11">
        <f>'9.2 kiadás'!D16+'9.3 melléklet'!D105+' 9.4 melléklet'!D107+'9.5 melléklet'!D105+'9.6 melléklet'!D105+'9.7 melléklet'!D107</f>
        <v>0</v>
      </c>
      <c r="E106" s="11">
        <f>'9.2 kiadás'!E16+'9.3 melléklet'!E105+' 9.4 melléklet'!E107+'9.5 melléklet'!E105+'9.6 melléklet'!E105+'9.7 melléklet'!E107</f>
        <v>0</v>
      </c>
      <c r="F106" s="11">
        <f>'9.2 kiadás'!F16+'9.3 melléklet'!F105+' 9.4 melléklet'!F107+'9.5 melléklet'!F105+'9.6 melléklet'!F105+'9.7 melléklet'!F107</f>
        <v>0</v>
      </c>
    </row>
    <row r="107" spans="1:6" ht="22.5" x14ac:dyDescent="0.25">
      <c r="A107" s="196" t="s">
        <v>517</v>
      </c>
      <c r="B107" s="9" t="s">
        <v>119</v>
      </c>
      <c r="C107" s="11">
        <f>'9.2 kiadás'!C17+'9.3 melléklet'!C106+' 9.4 melléklet'!C108+'9.5 melléklet'!C106+'9.6 melléklet'!C106+'9.7 melléklet'!C108</f>
        <v>0</v>
      </c>
      <c r="D107" s="11">
        <f>'9.2 kiadás'!D17+'9.3 melléklet'!D106+' 9.4 melléklet'!D108+'9.5 melléklet'!D106+'9.6 melléklet'!D106+'9.7 melléklet'!D108</f>
        <v>0</v>
      </c>
      <c r="E107" s="11">
        <f>'9.2 kiadás'!E17+'9.3 melléklet'!E106+' 9.4 melléklet'!E108+'9.5 melléklet'!E106+'9.6 melléklet'!E106+'9.7 melléklet'!E108</f>
        <v>0</v>
      </c>
      <c r="F107" s="11">
        <f>'9.2 kiadás'!F17+'9.3 melléklet'!F106+' 9.4 melléklet'!F108+'9.5 melléklet'!F106+'9.6 melléklet'!F106+'9.7 melléklet'!F108</f>
        <v>0</v>
      </c>
    </row>
    <row r="108" spans="1:6" ht="22.5" x14ac:dyDescent="0.25">
      <c r="A108" s="196" t="s">
        <v>518</v>
      </c>
      <c r="B108" s="9" t="s">
        <v>120</v>
      </c>
      <c r="C108" s="11">
        <f>'9.2 kiadás'!C18+'9.3 melléklet'!C107+' 9.4 melléklet'!C109+'9.5 melléklet'!C107+'9.6 melléklet'!C107+'9.7 melléklet'!C109</f>
        <v>0</v>
      </c>
      <c r="D108" s="11">
        <f>'9.2 kiadás'!D18+'9.3 melléklet'!D107+' 9.4 melléklet'!D109+'9.5 melléklet'!D107+'9.6 melléklet'!D107+'9.7 melléklet'!D109</f>
        <v>0</v>
      </c>
      <c r="E108" s="11">
        <f>'9.2 kiadás'!E18+'9.3 melléklet'!E107+' 9.4 melléklet'!E109+'9.5 melléklet'!E107+'9.6 melléklet'!E107+'9.7 melléklet'!E109</f>
        <v>0</v>
      </c>
      <c r="F108" s="11">
        <f>'9.2 kiadás'!F18+'9.3 melléklet'!F107+' 9.4 melléklet'!F109+'9.5 melléklet'!F107+'9.6 melléklet'!F107+'9.7 melléklet'!F109</f>
        <v>0</v>
      </c>
    </row>
    <row r="109" spans="1:6" x14ac:dyDescent="0.25">
      <c r="A109" s="196" t="s">
        <v>519</v>
      </c>
      <c r="B109" s="12" t="s">
        <v>121</v>
      </c>
      <c r="C109" s="11">
        <f>'9.2 kiadás'!C19+'9.3 melléklet'!C108+' 9.4 melléklet'!C110+'9.5 melléklet'!C108+'9.6 melléklet'!C108+'9.7 melléklet'!C110</f>
        <v>0</v>
      </c>
      <c r="D109" s="11">
        <f>'9.2 kiadás'!D19+'9.3 melléklet'!D108+' 9.4 melléklet'!D110+'9.5 melléklet'!D108+'9.6 melléklet'!D108+'9.7 melléklet'!D110</f>
        <v>0</v>
      </c>
      <c r="E109" s="11">
        <f>'9.2 kiadás'!E19+'9.3 melléklet'!E108+' 9.4 melléklet'!E110+'9.5 melléklet'!E108+'9.6 melléklet'!E108+'9.7 melléklet'!E110</f>
        <v>0</v>
      </c>
      <c r="F109" s="11">
        <f>'9.2 kiadás'!F19+'9.3 melléklet'!F108+' 9.4 melléklet'!F110+'9.5 melléklet'!F108+'9.6 melléklet'!F108+'9.7 melléklet'!F110</f>
        <v>0</v>
      </c>
    </row>
    <row r="110" spans="1:6" x14ac:dyDescent="0.25">
      <c r="A110" s="196" t="s">
        <v>520</v>
      </c>
      <c r="B110" s="12" t="s">
        <v>122</v>
      </c>
      <c r="C110" s="11">
        <f>'9.2 kiadás'!C20+'9.3 melléklet'!C109+' 9.4 melléklet'!C111+'9.5 melléklet'!C109+'9.6 melléklet'!C109+'9.7 melléklet'!C111</f>
        <v>0</v>
      </c>
      <c r="D110" s="11">
        <f>'9.2 kiadás'!D20+'9.3 melléklet'!D109+' 9.4 melléklet'!D111+'9.5 melléklet'!D109+'9.6 melléklet'!D109+'9.7 melléklet'!D111</f>
        <v>0</v>
      </c>
      <c r="E110" s="11">
        <f>'9.2 kiadás'!E20+'9.3 melléklet'!E109+' 9.4 melléklet'!E111+'9.5 melléklet'!E109+'9.6 melléklet'!E109+'9.7 melléklet'!E111</f>
        <v>0</v>
      </c>
      <c r="F110" s="11">
        <f>'9.2 kiadás'!F20+'9.3 melléklet'!F109+' 9.4 melléklet'!F111+'9.5 melléklet'!F109+'9.6 melléklet'!F109+'9.7 melléklet'!F111</f>
        <v>0</v>
      </c>
    </row>
    <row r="111" spans="1:6" ht="22.5" x14ac:dyDescent="0.25">
      <c r="A111" s="196" t="s">
        <v>521</v>
      </c>
      <c r="B111" s="9" t="s">
        <v>123</v>
      </c>
      <c r="C111" s="11">
        <f>'9.2 kiadás'!C21+'9.3 melléklet'!C110+' 9.4 melléklet'!C112+'9.5 melléklet'!C110+'9.6 melléklet'!C110+'9.7 melléklet'!C112</f>
        <v>0</v>
      </c>
      <c r="D111" s="11">
        <f>'9.2 kiadás'!D21+'9.3 melléklet'!D110+' 9.4 melléklet'!D112+'9.5 melléklet'!D110+'9.6 melléklet'!D110+'9.7 melléklet'!D112</f>
        <v>0</v>
      </c>
      <c r="E111" s="11">
        <f>'9.2 kiadás'!E21+'9.3 melléklet'!E110+' 9.4 melléklet'!E112+'9.5 melléklet'!E110+'9.6 melléklet'!E110+'9.7 melléklet'!E112</f>
        <v>0</v>
      </c>
      <c r="F111" s="11">
        <f>'9.2 kiadás'!F21+'9.3 melléklet'!F110+' 9.4 melléklet'!F112+'9.5 melléklet'!F110+'9.6 melléklet'!F110+'9.7 melléklet'!F112</f>
        <v>0</v>
      </c>
    </row>
    <row r="112" spans="1:6" x14ac:dyDescent="0.25">
      <c r="A112" s="196" t="s">
        <v>522</v>
      </c>
      <c r="B112" s="9" t="s">
        <v>124</v>
      </c>
      <c r="C112" s="11">
        <f>'9.2 kiadás'!C22+'9.3 melléklet'!C111+' 9.4 melléklet'!C113+'9.5 melléklet'!C111+'9.6 melléklet'!C111+'9.7 melléklet'!C113</f>
        <v>0</v>
      </c>
      <c r="D112" s="11">
        <f>'9.2 kiadás'!D22+'9.3 melléklet'!D111+' 9.4 melléklet'!D113+'9.5 melléklet'!D111+'9.6 melléklet'!D111+'9.7 melléklet'!D113</f>
        <v>0</v>
      </c>
      <c r="E112" s="11">
        <f>'9.2 kiadás'!E22+'9.3 melléklet'!E111+' 9.4 melléklet'!E113+'9.5 melléklet'!E111+'9.6 melléklet'!E111+'9.7 melléklet'!E113</f>
        <v>0</v>
      </c>
      <c r="F112" s="11">
        <f>'9.2 kiadás'!F22+'9.3 melléklet'!F111+' 9.4 melléklet'!F113+'9.5 melléklet'!F111+'9.6 melléklet'!F111+'9.7 melléklet'!F113</f>
        <v>0</v>
      </c>
    </row>
    <row r="113" spans="1:6" x14ac:dyDescent="0.25">
      <c r="A113" s="196" t="s">
        <v>523</v>
      </c>
      <c r="B113" s="9" t="s">
        <v>125</v>
      </c>
      <c r="C113" s="11">
        <f>'9.2 kiadás'!C23+'9.3 melléklet'!C112+' 9.4 melléklet'!C114+'9.5 melléklet'!C112+'9.6 melléklet'!C112+'9.7 melléklet'!C114</f>
        <v>0</v>
      </c>
      <c r="D113" s="11">
        <f>'9.2 kiadás'!D23+'9.3 melléklet'!D112+' 9.4 melléklet'!D114+'9.5 melléklet'!D112+'9.6 melléklet'!D112+'9.7 melléklet'!D114</f>
        <v>0</v>
      </c>
      <c r="E113" s="11">
        <f>'9.2 kiadás'!E23+'9.3 melléklet'!E112+' 9.4 melléklet'!E114+'9.5 melléklet'!E112+'9.6 melléklet'!E112+'9.7 melléklet'!E114</f>
        <v>0</v>
      </c>
      <c r="F113" s="11">
        <f>'9.2 kiadás'!F23+'9.3 melléklet'!F112+' 9.4 melléklet'!F114+'9.5 melléklet'!F112+'9.6 melléklet'!F112+'9.7 melléklet'!F114</f>
        <v>0</v>
      </c>
    </row>
    <row r="114" spans="1:6" ht="22.5" x14ac:dyDescent="0.25">
      <c r="A114" s="196" t="s">
        <v>524</v>
      </c>
      <c r="B114" s="9" t="s">
        <v>126</v>
      </c>
      <c r="C114" s="11">
        <f>'9.2 kiadás'!C24+'9.3 melléklet'!C113+' 9.4 melléklet'!C115+'9.5 melléklet'!C113+'9.6 melléklet'!C113+'9.7 melléklet'!C115</f>
        <v>0</v>
      </c>
      <c r="D114" s="11">
        <f>'9.2 kiadás'!D24+'9.3 melléklet'!D113+' 9.4 melléklet'!D115+'9.5 melléklet'!D113+'9.6 melléklet'!D113+'9.7 melléklet'!D115</f>
        <v>0</v>
      </c>
      <c r="E114" s="11">
        <f>'9.2 kiadás'!E24+'9.3 melléklet'!E113+' 9.4 melléklet'!E115+'9.5 melléklet'!E113+'9.6 melléklet'!E113+'9.7 melléklet'!E115</f>
        <v>0</v>
      </c>
      <c r="F114" s="11">
        <f>'9.2 kiadás'!F24+'9.3 melléklet'!F113+' 9.4 melléklet'!F115+'9.5 melléklet'!F113+'9.6 melléklet'!F113+'9.7 melléklet'!F115</f>
        <v>0</v>
      </c>
    </row>
    <row r="115" spans="1:6" x14ac:dyDescent="0.25">
      <c r="A115" s="206" t="s">
        <v>16</v>
      </c>
      <c r="B115" s="6" t="s">
        <v>127</v>
      </c>
      <c r="C115" s="7">
        <f>'9.2 kiadás'!C25+'9.3 melléklet'!C114+' 9.4 melléklet'!C116+'9.5 melléklet'!C114+'9.6 melléklet'!C114+'9.7 melléklet'!C116</f>
        <v>8146826</v>
      </c>
      <c r="D115" s="8">
        <f>'9.2 kiadás'!D25+'9.3 melléklet'!D114+' 9.4 melléklet'!D116+'9.5 melléklet'!D114+'9.6 melléklet'!D114+'9.7 melléklet'!D116</f>
        <v>0</v>
      </c>
      <c r="E115" s="7">
        <f>'9.2 kiadás'!E25+'9.3 melléklet'!E114+' 9.4 melléklet'!E116+'9.5 melléklet'!E114+'9.6 melléklet'!E114+'9.7 melléklet'!E116</f>
        <v>4829302</v>
      </c>
      <c r="F115" s="7">
        <f>'9.2 kiadás'!F25+'9.3 melléklet'!F114+' 9.4 melléklet'!F116+'9.5 melléklet'!F114+'9.6 melléklet'!F114+'9.7 melléklet'!F116</f>
        <v>12976128</v>
      </c>
    </row>
    <row r="116" spans="1:6" x14ac:dyDescent="0.25">
      <c r="A116" s="196" t="s">
        <v>461</v>
      </c>
      <c r="B116" s="9" t="s">
        <v>128</v>
      </c>
      <c r="C116" s="10">
        <f>'9.2 kiadás'!C26+'9.3 melléklet'!C115+' 9.4 melléklet'!C117+'9.5 melléklet'!C115+'9.6 melléklet'!C115+'9.7 melléklet'!C117</f>
        <v>3769616</v>
      </c>
      <c r="D116" s="11">
        <f>'9.2 kiadás'!D26+'9.3 melléklet'!D115+' 9.4 melléklet'!D117+'9.5 melléklet'!D115+'9.6 melléklet'!D115+'9.7 melléklet'!D117</f>
        <v>0</v>
      </c>
      <c r="E116" s="10">
        <f>'9.2 kiadás'!E26+'9.3 melléklet'!E115+' 9.4 melléklet'!E117+'9.5 melléklet'!E115+'9.6 melléklet'!E115+'9.7 melléklet'!E117</f>
        <v>4829302</v>
      </c>
      <c r="F116" s="10">
        <f>'9.2 kiadás'!F26+'9.3 melléklet'!F115+' 9.4 melléklet'!F117+'9.5 melléklet'!F115+'9.6 melléklet'!F115+'9.7 melléklet'!F117</f>
        <v>8598918</v>
      </c>
    </row>
    <row r="117" spans="1:6" x14ac:dyDescent="0.25">
      <c r="A117" s="196" t="s">
        <v>462</v>
      </c>
      <c r="B117" s="9" t="s">
        <v>129</v>
      </c>
      <c r="C117" s="11">
        <f>'9.2 kiadás'!C27+'9.3 melléklet'!C116+' 9.4 melléklet'!C118+'9.5 melléklet'!C116+'9.6 melléklet'!C116+'9.7 melléklet'!C118</f>
        <v>0</v>
      </c>
      <c r="D117" s="11">
        <f>'9.2 kiadás'!D27+'9.3 melléklet'!D116+' 9.4 melléklet'!D118+'9.5 melléklet'!D116+'9.6 melléklet'!D116+'9.7 melléklet'!D118</f>
        <v>0</v>
      </c>
      <c r="E117" s="11">
        <f>'9.2 kiadás'!E27+'9.3 melléklet'!E116+' 9.4 melléklet'!E118+'9.5 melléklet'!E116+'9.6 melléklet'!E116+'9.7 melléklet'!E118</f>
        <v>0</v>
      </c>
      <c r="F117" s="11">
        <f>'9.2 kiadás'!F27+'9.3 melléklet'!F116+' 9.4 melléklet'!F118+'9.5 melléklet'!F116+'9.6 melléklet'!F116+'9.7 melléklet'!F118</f>
        <v>0</v>
      </c>
    </row>
    <row r="118" spans="1:6" x14ac:dyDescent="0.25">
      <c r="A118" s="196" t="s">
        <v>463</v>
      </c>
      <c r="B118" s="9" t="s">
        <v>130</v>
      </c>
      <c r="C118" s="11">
        <f>'9.2 kiadás'!C28+'9.3 melléklet'!C117+' 9.4 melléklet'!C119+'9.5 melléklet'!C117+'9.6 melléklet'!C117+'9.7 melléklet'!C119</f>
        <v>4377210</v>
      </c>
      <c r="D118" s="11">
        <f>'9.2 kiadás'!D28+'9.3 melléklet'!D117+' 9.4 melléklet'!D119+'9.5 melléklet'!D117+'9.6 melléklet'!D117+'9.7 melléklet'!D119</f>
        <v>0</v>
      </c>
      <c r="E118" s="11">
        <f>'9.2 kiadás'!E28+'9.3 melléklet'!E117+' 9.4 melléklet'!E119+'9.5 melléklet'!E117+'9.6 melléklet'!E117+'9.7 melléklet'!E119</f>
        <v>0</v>
      </c>
      <c r="F118" s="11">
        <f>'9.2 kiadás'!F28+'9.3 melléklet'!F117+' 9.4 melléklet'!F119+'9.5 melléklet'!F117+'9.6 melléklet'!F117+'9.7 melléklet'!F119</f>
        <v>4377210</v>
      </c>
    </row>
    <row r="119" spans="1:6" x14ac:dyDescent="0.25">
      <c r="A119" s="196" t="s">
        <v>464</v>
      </c>
      <c r="B119" s="9" t="s">
        <v>131</v>
      </c>
      <c r="C119" s="11">
        <f>'9.2 kiadás'!C29+'9.3 melléklet'!C118+' 9.4 melléklet'!C120+'9.5 melléklet'!C118+'9.6 melléklet'!C118+'9.7 melléklet'!C120</f>
        <v>0</v>
      </c>
      <c r="D119" s="11">
        <f>'9.2 kiadás'!D29+'9.3 melléklet'!D118+' 9.4 melléklet'!D120+'9.5 melléklet'!D118+'9.6 melléklet'!D118+'9.7 melléklet'!D120</f>
        <v>0</v>
      </c>
      <c r="E119" s="11">
        <f>'9.2 kiadás'!E29+'9.3 melléklet'!E118+' 9.4 melléklet'!E120+'9.5 melléklet'!E118+'9.6 melléklet'!E118+'9.7 melléklet'!E120</f>
        <v>0</v>
      </c>
      <c r="F119" s="11">
        <f>'9.2 kiadás'!F29+'9.3 melléklet'!F118+' 9.4 melléklet'!F120+'9.5 melléklet'!F118+'9.6 melléklet'!F118+'9.7 melléklet'!F120</f>
        <v>0</v>
      </c>
    </row>
    <row r="120" spans="1:6" x14ac:dyDescent="0.25">
      <c r="A120" s="196" t="s">
        <v>465</v>
      </c>
      <c r="B120" s="9" t="s">
        <v>132</v>
      </c>
      <c r="C120" s="11">
        <f>'9.2 kiadás'!C30+'9.3 melléklet'!C119+' 9.4 melléklet'!C121+'9.5 melléklet'!C119+'9.6 melléklet'!C119+'9.7 melléklet'!C121</f>
        <v>0</v>
      </c>
      <c r="D120" s="11">
        <f>'9.2 kiadás'!D30+'9.3 melléklet'!D119+' 9.4 melléklet'!D121+'9.5 melléklet'!D119+'9.6 melléklet'!D119+'9.7 melléklet'!D121</f>
        <v>0</v>
      </c>
      <c r="E120" s="11">
        <f>'9.2 kiadás'!E30+'9.3 melléklet'!E119+' 9.4 melléklet'!E121+'9.5 melléklet'!E119+'9.6 melléklet'!E119+'9.7 melléklet'!E121</f>
        <v>0</v>
      </c>
      <c r="F120" s="11">
        <f>'9.2 kiadás'!F30+'9.3 melléklet'!F119+' 9.4 melléklet'!F121+'9.5 melléklet'!F119+'9.6 melléklet'!F119+'9.7 melléklet'!F121</f>
        <v>0</v>
      </c>
    </row>
    <row r="121" spans="1:6" ht="22.5" x14ac:dyDescent="0.25">
      <c r="A121" s="196" t="s">
        <v>466</v>
      </c>
      <c r="B121" s="9" t="s">
        <v>133</v>
      </c>
      <c r="C121" s="11">
        <f>'9.2 kiadás'!C31+'9.3 melléklet'!C120+' 9.4 melléklet'!C122+'9.5 melléklet'!C120+'9.6 melléklet'!C120+'9.7 melléklet'!C122</f>
        <v>0</v>
      </c>
      <c r="D121" s="11">
        <f>'9.2 kiadás'!D31+'9.3 melléklet'!D120+' 9.4 melléklet'!D122+'9.5 melléklet'!D120+'9.6 melléklet'!D120+'9.7 melléklet'!D122</f>
        <v>0</v>
      </c>
      <c r="E121" s="11">
        <f>'9.2 kiadás'!E31+'9.3 melléklet'!E120+' 9.4 melléklet'!E122+'9.5 melléklet'!E120+'9.6 melléklet'!E120+'9.7 melléklet'!E122</f>
        <v>0</v>
      </c>
      <c r="F121" s="11">
        <f>'9.2 kiadás'!F31+'9.3 melléklet'!F120+' 9.4 melléklet'!F122+'9.5 melléklet'!F120+'9.6 melléklet'!F120+'9.7 melléklet'!F122</f>
        <v>0</v>
      </c>
    </row>
    <row r="122" spans="1:6" ht="22.5" x14ac:dyDescent="0.25">
      <c r="A122" s="196" t="s">
        <v>525</v>
      </c>
      <c r="B122" s="9" t="s">
        <v>134</v>
      </c>
      <c r="C122" s="11">
        <f>'9.2 kiadás'!C32+'9.3 melléklet'!C121+' 9.4 melléklet'!C123+'9.5 melléklet'!C121+'9.6 melléklet'!C121+'9.7 melléklet'!C123</f>
        <v>0</v>
      </c>
      <c r="D122" s="11">
        <f>'9.2 kiadás'!D32+'9.3 melléklet'!D121+' 9.4 melléklet'!D123+'9.5 melléklet'!D121+'9.6 melléklet'!D121+'9.7 melléklet'!D123</f>
        <v>0</v>
      </c>
      <c r="E122" s="11">
        <f>'9.2 kiadás'!E32+'9.3 melléklet'!E121+' 9.4 melléklet'!E123+'9.5 melléklet'!E121+'9.6 melléklet'!E121+'9.7 melléklet'!E123</f>
        <v>0</v>
      </c>
      <c r="F122" s="11">
        <f>'9.2 kiadás'!F32+'9.3 melléklet'!F121+' 9.4 melléklet'!F123+'9.5 melléklet'!F121+'9.6 melléklet'!F121+'9.7 melléklet'!F123</f>
        <v>0</v>
      </c>
    </row>
    <row r="123" spans="1:6" ht="22.5" x14ac:dyDescent="0.25">
      <c r="A123" s="196" t="s">
        <v>526</v>
      </c>
      <c r="B123" s="9" t="s">
        <v>120</v>
      </c>
      <c r="C123" s="11">
        <f>'9.2 kiadás'!C33+'9.3 melléklet'!C122+' 9.4 melléklet'!C124+'9.5 melléklet'!C122+'9.6 melléklet'!C122+'9.7 melléklet'!C124</f>
        <v>0</v>
      </c>
      <c r="D123" s="11">
        <f>'9.2 kiadás'!D33+'9.3 melléklet'!D122+' 9.4 melléklet'!D124+'9.5 melléklet'!D122+'9.6 melléklet'!D122+'9.7 melléklet'!D124</f>
        <v>0</v>
      </c>
      <c r="E123" s="11">
        <f>'9.2 kiadás'!E33+'9.3 melléklet'!E122+' 9.4 melléklet'!E124+'9.5 melléklet'!E122+'9.6 melléklet'!E122+'9.7 melléklet'!E124</f>
        <v>0</v>
      </c>
      <c r="F123" s="11">
        <f>'9.2 kiadás'!F33+'9.3 melléklet'!F122+' 9.4 melléklet'!F124+'9.5 melléklet'!F122+'9.6 melléklet'!F122+'9.7 melléklet'!F124</f>
        <v>0</v>
      </c>
    </row>
    <row r="124" spans="1:6" x14ac:dyDescent="0.25">
      <c r="A124" s="196" t="s">
        <v>527</v>
      </c>
      <c r="B124" s="9" t="s">
        <v>135</v>
      </c>
      <c r="C124" s="11">
        <f>'9.2 kiadás'!C34+'9.3 melléklet'!C123+' 9.4 melléklet'!C125+'9.5 melléklet'!C123+'9.6 melléklet'!C123+'9.7 melléklet'!C125</f>
        <v>0</v>
      </c>
      <c r="D124" s="11">
        <f>'9.2 kiadás'!D34+'9.3 melléklet'!D123+' 9.4 melléklet'!D125+'9.5 melléklet'!D123+'9.6 melléklet'!D123+'9.7 melléklet'!D125</f>
        <v>0</v>
      </c>
      <c r="E124" s="11">
        <f>'9.2 kiadás'!E34+'9.3 melléklet'!E123+' 9.4 melléklet'!E125+'9.5 melléklet'!E123+'9.6 melléklet'!E123+'9.7 melléklet'!E125</f>
        <v>0</v>
      </c>
      <c r="F124" s="11">
        <f>'9.2 kiadás'!F34+'9.3 melléklet'!F123+' 9.4 melléklet'!F125+'9.5 melléklet'!F123+'9.6 melléklet'!F123+'9.7 melléklet'!F125</f>
        <v>0</v>
      </c>
    </row>
    <row r="125" spans="1:6" x14ac:dyDescent="0.25">
      <c r="A125" s="196" t="s">
        <v>528</v>
      </c>
      <c r="B125" s="9" t="s">
        <v>136</v>
      </c>
      <c r="C125" s="11">
        <f>'9.2 kiadás'!C35+'9.3 melléklet'!C124+' 9.4 melléklet'!C126+'9.5 melléklet'!C124+'9.6 melléklet'!C124+'9.7 melléklet'!C126</f>
        <v>0</v>
      </c>
      <c r="D125" s="11">
        <f>'9.2 kiadás'!D35+'9.3 melléklet'!D124+' 9.4 melléklet'!D126+'9.5 melléklet'!D124+'9.6 melléklet'!D124+'9.7 melléklet'!D126</f>
        <v>0</v>
      </c>
      <c r="E125" s="11">
        <f>'9.2 kiadás'!E35+'9.3 melléklet'!E124+' 9.4 melléklet'!E126+'9.5 melléklet'!E124+'9.6 melléklet'!E124+'9.7 melléklet'!E126</f>
        <v>0</v>
      </c>
      <c r="F125" s="11">
        <f>'9.2 kiadás'!F35+'9.3 melléklet'!F124+' 9.4 melléklet'!F126+'9.5 melléklet'!F124+'9.6 melléklet'!F124+'9.7 melléklet'!F126</f>
        <v>0</v>
      </c>
    </row>
    <row r="126" spans="1:6" ht="22.5" x14ac:dyDescent="0.25">
      <c r="A126" s="196" t="s">
        <v>529</v>
      </c>
      <c r="B126" s="9" t="s">
        <v>123</v>
      </c>
      <c r="C126" s="11">
        <f>'9.2 kiadás'!C36+'9.3 melléklet'!C125+' 9.4 melléklet'!C127+'9.5 melléklet'!C125+'9.6 melléklet'!C125+'9.7 melléklet'!C127</f>
        <v>0</v>
      </c>
      <c r="D126" s="11">
        <f>'9.2 kiadás'!D36+'9.3 melléklet'!D125+' 9.4 melléklet'!D127+'9.5 melléklet'!D125+'9.6 melléklet'!D125+'9.7 melléklet'!D127</f>
        <v>0</v>
      </c>
      <c r="E126" s="11">
        <f>'9.2 kiadás'!E36+'9.3 melléklet'!E125+' 9.4 melléklet'!E127+'9.5 melléklet'!E125+'9.6 melléklet'!E125+'9.7 melléklet'!E127</f>
        <v>0</v>
      </c>
      <c r="F126" s="11">
        <f>'9.2 kiadás'!F36+'9.3 melléklet'!F125+' 9.4 melléklet'!F127+'9.5 melléklet'!F125+'9.6 melléklet'!F125+'9.7 melléklet'!F127</f>
        <v>0</v>
      </c>
    </row>
    <row r="127" spans="1:6" x14ac:dyDescent="0.25">
      <c r="A127" s="196" t="s">
        <v>530</v>
      </c>
      <c r="B127" s="9" t="s">
        <v>137</v>
      </c>
      <c r="C127" s="11">
        <f>'9.2 kiadás'!C37+'9.3 melléklet'!C126+' 9.4 melléklet'!C128+'9.5 melléklet'!C126+'9.6 melléklet'!C126+'9.7 melléklet'!C128</f>
        <v>0</v>
      </c>
      <c r="D127" s="11">
        <f>'9.2 kiadás'!D37+'9.3 melléklet'!D126+' 9.4 melléklet'!D128+'9.5 melléklet'!D126+'9.6 melléklet'!D126+'9.7 melléklet'!D128</f>
        <v>0</v>
      </c>
      <c r="E127" s="11">
        <f>'9.2 kiadás'!E37+'9.3 melléklet'!E126+' 9.4 melléklet'!E128+'9.5 melléklet'!E126+'9.6 melléklet'!E126+'9.7 melléklet'!E128</f>
        <v>0</v>
      </c>
      <c r="F127" s="11">
        <f>'9.2 kiadás'!F37+'9.3 melléklet'!F126+' 9.4 melléklet'!F128+'9.5 melléklet'!F126+'9.6 melléklet'!F126+'9.7 melléklet'!F128</f>
        <v>0</v>
      </c>
    </row>
    <row r="128" spans="1:6" ht="22.5" x14ac:dyDescent="0.25">
      <c r="A128" s="196" t="s">
        <v>531</v>
      </c>
      <c r="B128" s="9" t="s">
        <v>138</v>
      </c>
      <c r="C128" s="11">
        <f>'9.2 kiadás'!C38+'9.3 melléklet'!C127+' 9.4 melléklet'!C129+'9.5 melléklet'!C127+'9.6 melléklet'!C127+'9.7 melléklet'!C129</f>
        <v>0</v>
      </c>
      <c r="D128" s="11">
        <f>'9.2 kiadás'!D38+'9.3 melléklet'!D127+' 9.4 melléklet'!D129+'9.5 melléklet'!D127+'9.6 melléklet'!D127+'9.7 melléklet'!D129</f>
        <v>0</v>
      </c>
      <c r="E128" s="11">
        <f>'9.2 kiadás'!E38+'9.3 melléklet'!E127+' 9.4 melléklet'!E129+'9.5 melléklet'!E127+'9.6 melléklet'!E127+'9.7 melléklet'!E129</f>
        <v>0</v>
      </c>
      <c r="F128" s="11">
        <f>'9.2 kiadás'!F38+'9.3 melléklet'!F127+' 9.4 melléklet'!F129+'9.5 melléklet'!F127+'9.6 melléklet'!F127+'9.7 melléklet'!F129</f>
        <v>0</v>
      </c>
    </row>
    <row r="129" spans="1:6" x14ac:dyDescent="0.25">
      <c r="A129" s="206" t="s">
        <v>24</v>
      </c>
      <c r="B129" s="6" t="s">
        <v>139</v>
      </c>
      <c r="C129" s="8">
        <f>'9.2 kiadás'!C39+'9.3 melléklet'!C128+' 9.4 melléklet'!C130+'9.5 melléklet'!C128+'9.6 melléklet'!C128+'9.7 melléklet'!C130</f>
        <v>0</v>
      </c>
      <c r="D129" s="8">
        <f>'9.2 kiadás'!D39+'9.3 melléklet'!D128+' 9.4 melléklet'!D130+'9.5 melléklet'!D128+'9.6 melléklet'!D128+'9.7 melléklet'!D130</f>
        <v>0</v>
      </c>
      <c r="E129" s="8">
        <f>'9.2 kiadás'!E39+'9.3 melléklet'!E128+' 9.4 melléklet'!E130+'9.5 melléklet'!E128+'9.6 melléklet'!E128+'9.7 melléklet'!E130</f>
        <v>0</v>
      </c>
      <c r="F129" s="8">
        <f>'9.2 kiadás'!F39+'9.3 melléklet'!F128+' 9.4 melléklet'!F130+'9.5 melléklet'!F128+'9.6 melléklet'!F128+'9.7 melléklet'!F130</f>
        <v>0</v>
      </c>
    </row>
    <row r="130" spans="1:6" x14ac:dyDescent="0.25">
      <c r="A130" s="196" t="s">
        <v>467</v>
      </c>
      <c r="B130" s="9" t="s">
        <v>140</v>
      </c>
      <c r="C130" s="11">
        <f>'9.2 kiadás'!C40+'9.3 melléklet'!C129+' 9.4 melléklet'!C131+'9.5 melléklet'!C129+'9.6 melléklet'!C129+'9.7 melléklet'!C131</f>
        <v>0</v>
      </c>
      <c r="D130" s="11">
        <f>'9.2 kiadás'!D40+'9.3 melléklet'!D129+' 9.4 melléklet'!D131+'9.5 melléklet'!D129+'9.6 melléklet'!D129+'9.7 melléklet'!D131</f>
        <v>0</v>
      </c>
      <c r="E130" s="11">
        <f>'9.2 kiadás'!E40+'9.3 melléklet'!E129+' 9.4 melléklet'!E131+'9.5 melléklet'!E129+'9.6 melléklet'!E129+'9.7 melléklet'!E131</f>
        <v>0</v>
      </c>
      <c r="F130" s="11">
        <f>'9.2 kiadás'!F40+'9.3 melléklet'!F129+' 9.4 melléklet'!F131+'9.5 melléklet'!F129+'9.6 melléklet'!F129+'9.7 melléklet'!F131</f>
        <v>0</v>
      </c>
    </row>
    <row r="131" spans="1:6" x14ac:dyDescent="0.25">
      <c r="A131" s="196" t="s">
        <v>468</v>
      </c>
      <c r="B131" s="9" t="s">
        <v>141</v>
      </c>
      <c r="C131" s="11">
        <f>'9.2 kiadás'!C41+'9.3 melléklet'!C130+' 9.4 melléklet'!C132+'9.5 melléklet'!C130+'9.6 melléklet'!C130+'9.7 melléklet'!C132</f>
        <v>0</v>
      </c>
      <c r="D131" s="11">
        <f>'9.2 kiadás'!D41+'9.3 melléklet'!D130+' 9.4 melléklet'!D132+'9.5 melléklet'!D130+'9.6 melléklet'!D130+'9.7 melléklet'!D132</f>
        <v>0</v>
      </c>
      <c r="E131" s="11">
        <f>'9.2 kiadás'!E41+'9.3 melléklet'!E130+' 9.4 melléklet'!E132+'9.5 melléklet'!E130+'9.6 melléklet'!E130+'9.7 melléklet'!E132</f>
        <v>0</v>
      </c>
      <c r="F131" s="11">
        <f>'9.2 kiadás'!F41+'9.3 melléklet'!F130+' 9.4 melléklet'!F132+'9.5 melléklet'!F130+'9.6 melléklet'!F130+'9.7 melléklet'!F132</f>
        <v>0</v>
      </c>
    </row>
    <row r="132" spans="1:6" x14ac:dyDescent="0.25">
      <c r="A132" s="206" t="s">
        <v>142</v>
      </c>
      <c r="B132" s="6" t="s">
        <v>143</v>
      </c>
      <c r="C132" s="7">
        <f>'9.2 kiadás'!C42+'9.3 melléklet'!C131+' 9.4 melléklet'!C133+'9.5 melléklet'!C131+'9.6 melléklet'!C131+'9.7 melléklet'!C133</f>
        <v>574461959</v>
      </c>
      <c r="D132" s="8">
        <f>'9.2 kiadás'!D42+'9.3 melléklet'!D131+' 9.4 melléklet'!D133+'9.5 melléklet'!D131+'9.6 melléklet'!D131+'9.7 melléklet'!D133</f>
        <v>0</v>
      </c>
      <c r="E132" s="7">
        <f>'9.2 kiadás'!E42+'9.3 melléklet'!E131+' 9.4 melléklet'!E133+'9.5 melléklet'!E131+'9.6 melléklet'!E131+'9.7 melléklet'!E133</f>
        <v>242912230</v>
      </c>
      <c r="F132" s="7">
        <f>'9.2 kiadás'!F42+'9.3 melléklet'!F131+' 9.4 melléklet'!F133+'9.5 melléklet'!F131+'9.6 melléklet'!F131+'9.7 melléklet'!F133</f>
        <v>817374189</v>
      </c>
    </row>
    <row r="133" spans="1:6" ht="21" x14ac:dyDescent="0.25">
      <c r="A133" s="206" t="s">
        <v>40</v>
      </c>
      <c r="B133" s="6" t="s">
        <v>144</v>
      </c>
      <c r="C133" s="8">
        <f>'9.2 kiadás'!C43+'9.3 melléklet'!C132+' 9.4 melléklet'!C134+'9.5 melléklet'!C132+'9.6 melléklet'!C132+'9.7 melléklet'!C134</f>
        <v>0</v>
      </c>
      <c r="D133" s="8">
        <f>'9.2 kiadás'!D43+'9.3 melléklet'!D132+' 9.4 melléklet'!D134+'9.5 melléklet'!D132+'9.6 melléklet'!D132+'9.7 melléklet'!D134</f>
        <v>0</v>
      </c>
      <c r="E133" s="8">
        <f>'9.2 kiadás'!E43+'9.3 melléklet'!E132+' 9.4 melléklet'!E134+'9.5 melléklet'!E132+'9.6 melléklet'!E132+'9.7 melléklet'!E134</f>
        <v>0</v>
      </c>
      <c r="F133" s="8">
        <f>'9.2 kiadás'!F43+'9.3 melléklet'!F132+' 9.4 melléklet'!F134+'9.5 melléklet'!F132+'9.6 melléklet'!F132+'9.7 melléklet'!F134</f>
        <v>0</v>
      </c>
    </row>
    <row r="134" spans="1:6" x14ac:dyDescent="0.25">
      <c r="A134" s="196" t="s">
        <v>479</v>
      </c>
      <c r="B134" s="9" t="s">
        <v>407</v>
      </c>
      <c r="C134" s="11">
        <f>'9.2 kiadás'!C44+'9.3 melléklet'!C133+' 9.4 melléklet'!C135+'9.5 melléklet'!C133+'9.6 melléklet'!C133+'9.7 melléklet'!C135</f>
        <v>0</v>
      </c>
      <c r="D134" s="11">
        <f>'9.2 kiadás'!D44+'9.3 melléklet'!D133+' 9.4 melléklet'!D135+'9.5 melléklet'!D133+'9.6 melléklet'!D133+'9.7 melléklet'!D135</f>
        <v>0</v>
      </c>
      <c r="E134" s="11">
        <f>'9.2 kiadás'!E44+'9.3 melléklet'!E133+' 9.4 melléklet'!E135+'9.5 melléklet'!E133+'9.6 melléklet'!E133+'9.7 melléklet'!E135</f>
        <v>0</v>
      </c>
      <c r="F134" s="11">
        <f>'9.2 kiadás'!F44+'9.3 melléklet'!F133+' 9.4 melléklet'!F135+'9.5 melléklet'!F133+'9.6 melléklet'!F133+'9.7 melléklet'!F135</f>
        <v>0</v>
      </c>
    </row>
    <row r="135" spans="1:6" ht="22.5" x14ac:dyDescent="0.25">
      <c r="A135" s="196" t="s">
        <v>480</v>
      </c>
      <c r="B135" s="9" t="s">
        <v>408</v>
      </c>
      <c r="C135" s="11">
        <f>'9.2 kiadás'!C45+'9.3 melléklet'!C134+' 9.4 melléklet'!C136+'9.5 melléklet'!C134+'9.6 melléklet'!C134+'9.7 melléklet'!C136</f>
        <v>0</v>
      </c>
      <c r="D135" s="11">
        <f>'9.2 kiadás'!D45+'9.3 melléklet'!D134+' 9.4 melléklet'!D136+'9.5 melléklet'!D134+'9.6 melléklet'!D134+'9.7 melléklet'!D136</f>
        <v>0</v>
      </c>
      <c r="E135" s="11">
        <f>'9.2 kiadás'!E45+'9.3 melléklet'!E134+' 9.4 melléklet'!E136+'9.5 melléklet'!E134+'9.6 melléklet'!E134+'9.7 melléklet'!E136</f>
        <v>0</v>
      </c>
      <c r="F135" s="11">
        <f>'9.2 kiadás'!F45+'9.3 melléklet'!F134+' 9.4 melléklet'!F136+'9.5 melléklet'!F134+'9.6 melléklet'!F134+'9.7 melléklet'!F136</f>
        <v>0</v>
      </c>
    </row>
    <row r="136" spans="1:6" x14ac:dyDescent="0.25">
      <c r="A136" s="196" t="s">
        <v>481</v>
      </c>
      <c r="B136" s="9" t="s">
        <v>409</v>
      </c>
      <c r="C136" s="11">
        <f>'9.2 kiadás'!C46+'9.3 melléklet'!C135+' 9.4 melléklet'!C137+'9.5 melléklet'!C135+'9.6 melléklet'!C135+'9.7 melléklet'!C137</f>
        <v>0</v>
      </c>
      <c r="D136" s="11">
        <f>'9.2 kiadás'!D46+'9.3 melléklet'!D135+' 9.4 melléklet'!D137+'9.5 melléklet'!D135+'9.6 melléklet'!D135+'9.7 melléklet'!D137</f>
        <v>0</v>
      </c>
      <c r="E136" s="11">
        <f>'9.2 kiadás'!E46+'9.3 melléklet'!E135+' 9.4 melléklet'!E137+'9.5 melléklet'!E135+'9.6 melléklet'!E135+'9.7 melléklet'!E137</f>
        <v>0</v>
      </c>
      <c r="F136" s="11">
        <f>'9.2 kiadás'!F46+'9.3 melléklet'!F135+' 9.4 melléklet'!F137+'9.5 melléklet'!F135+'9.6 melléklet'!F135+'9.7 melléklet'!F137</f>
        <v>0</v>
      </c>
    </row>
    <row r="137" spans="1:6" x14ac:dyDescent="0.25">
      <c r="A137" s="154" t="s">
        <v>52</v>
      </c>
      <c r="B137" s="6" t="s">
        <v>148</v>
      </c>
      <c r="C137" s="8">
        <f>'9.2 kiadás'!C47+'9.3 melléklet'!C136+' 9.4 melléklet'!C138+'9.5 melléklet'!C136+'9.6 melléklet'!C136+'9.7 melléklet'!C138</f>
        <v>0</v>
      </c>
      <c r="D137" s="8">
        <f>'9.2 kiadás'!D47+'9.3 melléklet'!D136+' 9.4 melléklet'!D138+'9.5 melléklet'!D136+'9.6 melléklet'!D136+'9.7 melléklet'!D138</f>
        <v>0</v>
      </c>
      <c r="E137" s="8">
        <f>'9.2 kiadás'!E47+'9.3 melléklet'!E136+' 9.4 melléklet'!E138+'9.5 melléklet'!E136+'9.6 melléklet'!E136+'9.7 melléklet'!E138</f>
        <v>0</v>
      </c>
      <c r="F137" s="8">
        <f>'9.2 kiadás'!F47+'9.3 melléklet'!F136+' 9.4 melléklet'!F138+'9.5 melléklet'!F136+'9.6 melléklet'!F136+'9.7 melléklet'!F138</f>
        <v>0</v>
      </c>
    </row>
    <row r="138" spans="1:6" x14ac:dyDescent="0.25">
      <c r="A138" s="196" t="s">
        <v>489</v>
      </c>
      <c r="B138" s="9" t="s">
        <v>149</v>
      </c>
      <c r="C138" s="11">
        <f>'9.2 kiadás'!C48+'9.3 melléklet'!C137+' 9.4 melléklet'!C139+'9.5 melléklet'!C137+'9.6 melléklet'!C137+'9.7 melléklet'!C139</f>
        <v>0</v>
      </c>
      <c r="D138" s="11">
        <f>'9.2 kiadás'!D48+'9.3 melléklet'!D137+' 9.4 melléklet'!D139+'9.5 melléklet'!D137+'9.6 melléklet'!D137+'9.7 melléklet'!D139</f>
        <v>0</v>
      </c>
      <c r="E138" s="11">
        <f>'9.2 kiadás'!E48+'9.3 melléklet'!E137+' 9.4 melléklet'!E139+'9.5 melléklet'!E137+'9.6 melléklet'!E137+'9.7 melléklet'!E139</f>
        <v>0</v>
      </c>
      <c r="F138" s="11">
        <f>'9.2 kiadás'!F48+'9.3 melléklet'!F137+' 9.4 melléklet'!F139+'9.5 melléklet'!F137+'9.6 melléklet'!F137+'9.7 melléklet'!F139</f>
        <v>0</v>
      </c>
    </row>
    <row r="139" spans="1:6" x14ac:dyDescent="0.25">
      <c r="A139" s="196" t="s">
        <v>490</v>
      </c>
      <c r="B139" s="9" t="s">
        <v>150</v>
      </c>
      <c r="C139" s="11">
        <f>'9.2 kiadás'!C49+'9.3 melléklet'!C138+' 9.4 melléklet'!C140+'9.5 melléklet'!C138+'9.6 melléklet'!C138+'9.7 melléklet'!C140</f>
        <v>0</v>
      </c>
      <c r="D139" s="11">
        <f>'9.2 kiadás'!D49+'9.3 melléklet'!D138+' 9.4 melléklet'!D140+'9.5 melléklet'!D138+'9.6 melléklet'!D138+'9.7 melléklet'!D140</f>
        <v>0</v>
      </c>
      <c r="E139" s="11">
        <f>'9.2 kiadás'!E49+'9.3 melléklet'!E138+' 9.4 melléklet'!E140+'9.5 melléklet'!E138+'9.6 melléklet'!E138+'9.7 melléklet'!E140</f>
        <v>0</v>
      </c>
      <c r="F139" s="11">
        <f>'9.2 kiadás'!F49+'9.3 melléklet'!F138+' 9.4 melléklet'!F140+'9.5 melléklet'!F138+'9.6 melléklet'!F138+'9.7 melléklet'!F140</f>
        <v>0</v>
      </c>
    </row>
    <row r="140" spans="1:6" x14ac:dyDescent="0.25">
      <c r="A140" s="196" t="s">
        <v>491</v>
      </c>
      <c r="B140" s="9" t="s">
        <v>151</v>
      </c>
      <c r="C140" s="11">
        <f>'9.2 kiadás'!C50+'9.3 melléklet'!C139+' 9.4 melléklet'!C141+'9.5 melléklet'!C139+'9.6 melléklet'!C139+'9.7 melléklet'!C141</f>
        <v>0</v>
      </c>
      <c r="D140" s="11">
        <f>'9.2 kiadás'!D50+'9.3 melléklet'!D139+' 9.4 melléklet'!D141+'9.5 melléklet'!D139+'9.6 melléklet'!D139+'9.7 melléklet'!D141</f>
        <v>0</v>
      </c>
      <c r="E140" s="11">
        <f>'9.2 kiadás'!E50+'9.3 melléklet'!E139+' 9.4 melléklet'!E141+'9.5 melléklet'!E139+'9.6 melléklet'!E139+'9.7 melléklet'!E141</f>
        <v>0</v>
      </c>
      <c r="F140" s="11">
        <f>'9.2 kiadás'!F50+'9.3 melléklet'!F139+' 9.4 melléklet'!F141+'9.5 melléklet'!F139+'9.6 melléklet'!F139+'9.7 melléklet'!F141</f>
        <v>0</v>
      </c>
    </row>
    <row r="141" spans="1:6" x14ac:dyDescent="0.25">
      <c r="A141" s="196" t="s">
        <v>492</v>
      </c>
      <c r="B141" s="9" t="s">
        <v>152</v>
      </c>
      <c r="C141" s="11">
        <f>'9.2 kiadás'!C51+'9.3 melléklet'!C140+' 9.4 melléklet'!C142+'9.5 melléklet'!C140+'9.6 melléklet'!C140+'9.7 melléklet'!C142</f>
        <v>0</v>
      </c>
      <c r="D141" s="11">
        <f>'9.2 kiadás'!D51+'9.3 melléklet'!D140+' 9.4 melléklet'!D142+'9.5 melléklet'!D140+'9.6 melléklet'!D140+'9.7 melléklet'!D142</f>
        <v>0</v>
      </c>
      <c r="E141" s="11">
        <f>'9.2 kiadás'!E51+'9.3 melléklet'!E140+' 9.4 melléklet'!E142+'9.5 melléklet'!E140+'9.6 melléklet'!E140+'9.7 melléklet'!E142</f>
        <v>0</v>
      </c>
      <c r="F141" s="11">
        <f>'9.2 kiadás'!F51+'9.3 melléklet'!F140+' 9.4 melléklet'!F142+'9.5 melléklet'!F140+'9.6 melléklet'!F140+'9.7 melléklet'!F142</f>
        <v>0</v>
      </c>
    </row>
    <row r="142" spans="1:6" x14ac:dyDescent="0.25">
      <c r="A142" s="154" t="s">
        <v>153</v>
      </c>
      <c r="B142" s="6" t="s">
        <v>154</v>
      </c>
      <c r="C142" s="8">
        <f>'9.2 kiadás'!C52+'9.3 melléklet'!C141+' 9.4 melléklet'!C143+'9.5 melléklet'!C141+'9.6 melléklet'!C141+'9.7 melléklet'!C143</f>
        <v>0</v>
      </c>
      <c r="D142" s="8">
        <f>'9.2 kiadás'!D52+'9.3 melléklet'!D141+' 9.4 melléklet'!D143+'9.5 melléklet'!D141+'9.6 melléklet'!D141+'9.7 melléklet'!D143</f>
        <v>0</v>
      </c>
      <c r="E142" s="8">
        <f>'9.2 kiadás'!E52+'9.3 melléklet'!E141+' 9.4 melléklet'!E143+'9.5 melléklet'!E141+'9.6 melléklet'!E141+'9.7 melléklet'!E143</f>
        <v>0</v>
      </c>
      <c r="F142" s="8">
        <f>'9.2 kiadás'!F52+'9.3 melléklet'!F141+' 9.4 melléklet'!F143+'9.5 melléklet'!F141+'9.6 melléklet'!F141+'9.7 melléklet'!F143</f>
        <v>0</v>
      </c>
    </row>
    <row r="143" spans="1:6" x14ac:dyDescent="0.25">
      <c r="A143" s="196" t="s">
        <v>494</v>
      </c>
      <c r="B143" s="9" t="s">
        <v>155</v>
      </c>
      <c r="C143" s="11">
        <f>'9.2 kiadás'!C53+'9.3 melléklet'!C142+' 9.4 melléklet'!C144+'9.5 melléklet'!C142+'9.6 melléklet'!C142+'9.7 melléklet'!C144</f>
        <v>0</v>
      </c>
      <c r="D143" s="11">
        <f>'9.2 kiadás'!D53+'9.3 melléklet'!D142+' 9.4 melléklet'!D144+'9.5 melléklet'!D142+'9.6 melléklet'!D142+'9.7 melléklet'!D144</f>
        <v>0</v>
      </c>
      <c r="E143" s="11">
        <f>'9.2 kiadás'!E53+'9.3 melléklet'!E142+' 9.4 melléklet'!E144+'9.5 melléklet'!E142+'9.6 melléklet'!E142+'9.7 melléklet'!E144</f>
        <v>0</v>
      </c>
      <c r="F143" s="11">
        <f>'9.2 kiadás'!F53+'9.3 melléklet'!F142+' 9.4 melléklet'!F144+'9.5 melléklet'!F142+'9.6 melléklet'!F142+'9.7 melléklet'!F144</f>
        <v>0</v>
      </c>
    </row>
    <row r="144" spans="1:6" x14ac:dyDescent="0.25">
      <c r="A144" s="196" t="s">
        <v>495</v>
      </c>
      <c r="B144" s="9" t="s">
        <v>156</v>
      </c>
      <c r="C144" s="11">
        <f>'9.2 kiadás'!C54+'9.3 melléklet'!C143+' 9.4 melléklet'!C145+'9.5 melléklet'!C143+'9.6 melléklet'!C143+'9.7 melléklet'!C145</f>
        <v>0</v>
      </c>
      <c r="D144" s="11">
        <f>'9.2 kiadás'!D54+'9.3 melléklet'!D143+' 9.4 melléklet'!D145+'9.5 melléklet'!D143+'9.6 melléklet'!D143+'9.7 melléklet'!D145</f>
        <v>0</v>
      </c>
      <c r="E144" s="11">
        <f>'9.2 kiadás'!E54+'9.3 melléklet'!E143+' 9.4 melléklet'!E145+'9.5 melléklet'!E143+'9.6 melléklet'!E143+'9.7 melléklet'!E145</f>
        <v>0</v>
      </c>
      <c r="F144" s="11">
        <f>'9.2 kiadás'!F54+'9.3 melléklet'!F143+' 9.4 melléklet'!F145+'9.5 melléklet'!F143+'9.6 melléklet'!F143+'9.7 melléklet'!F145</f>
        <v>0</v>
      </c>
    </row>
    <row r="145" spans="1:6" x14ac:dyDescent="0.25">
      <c r="A145" s="196" t="s">
        <v>496</v>
      </c>
      <c r="B145" s="9" t="s">
        <v>157</v>
      </c>
      <c r="C145" s="11">
        <f>'9.2 kiadás'!C55+'9.3 melléklet'!C144+' 9.4 melléklet'!C146+'9.5 melléklet'!C144+'9.6 melléklet'!C144+'9.7 melléklet'!C146</f>
        <v>0</v>
      </c>
      <c r="D145" s="11">
        <f>'9.2 kiadás'!D55+'9.3 melléklet'!D144+' 9.4 melléklet'!D146+'9.5 melléklet'!D144+'9.6 melléklet'!D144+'9.7 melléklet'!D146</f>
        <v>0</v>
      </c>
      <c r="E145" s="11">
        <f>'9.2 kiadás'!E55+'9.3 melléklet'!E144+' 9.4 melléklet'!E146+'9.5 melléklet'!E144+'9.6 melléklet'!E144+'9.7 melléklet'!E146</f>
        <v>0</v>
      </c>
      <c r="F145" s="11">
        <f>'9.2 kiadás'!F55+'9.3 melléklet'!F144+' 9.4 melléklet'!F146+'9.5 melléklet'!F144+'9.6 melléklet'!F144+'9.7 melléklet'!F146</f>
        <v>0</v>
      </c>
    </row>
    <row r="146" spans="1:6" x14ac:dyDescent="0.25">
      <c r="A146" s="196" t="s">
        <v>497</v>
      </c>
      <c r="B146" s="9" t="s">
        <v>158</v>
      </c>
      <c r="C146" s="11">
        <f>'9.2 kiadás'!C56+'9.3 melléklet'!C145+' 9.4 melléklet'!C147+'9.5 melléklet'!C145+'9.6 melléklet'!C145+'9.7 melléklet'!C147</f>
        <v>0</v>
      </c>
      <c r="D146" s="11">
        <f>'9.2 kiadás'!D56+'9.3 melléklet'!D145+' 9.4 melléklet'!D147+'9.5 melléklet'!D145+'9.6 melléklet'!D145+'9.7 melléklet'!D147</f>
        <v>0</v>
      </c>
      <c r="E146" s="11">
        <f>'9.2 kiadás'!E56+'9.3 melléklet'!E145+' 9.4 melléklet'!E147+'9.5 melléklet'!E145+'9.6 melléklet'!E145+'9.7 melléklet'!E147</f>
        <v>0</v>
      </c>
      <c r="F146" s="11">
        <f>'9.2 kiadás'!F56+'9.3 melléklet'!F145+' 9.4 melléklet'!F147+'9.5 melléklet'!F145+'9.6 melléklet'!F145+'9.7 melléklet'!F147</f>
        <v>0</v>
      </c>
    </row>
    <row r="147" spans="1:6" x14ac:dyDescent="0.25">
      <c r="A147" s="154" t="s">
        <v>65</v>
      </c>
      <c r="B147" s="6" t="s">
        <v>159</v>
      </c>
      <c r="C147" s="8">
        <f>'9.2 kiadás'!C57+'9.3 melléklet'!C146+' 9.4 melléklet'!C148+'9.5 melléklet'!C146+'9.6 melléklet'!C146+'9.7 melléklet'!C148</f>
        <v>0</v>
      </c>
      <c r="D147" s="8">
        <f>'9.2 kiadás'!D57+'9.3 melléklet'!D146+' 9.4 melléklet'!D148+'9.5 melléklet'!D146+'9.6 melléklet'!D146+'9.7 melléklet'!D148</f>
        <v>0</v>
      </c>
      <c r="E147" s="8">
        <f>'9.2 kiadás'!E57+'9.3 melléklet'!E146+' 9.4 melléklet'!E148+'9.5 melléklet'!E146+'9.6 melléklet'!E146+'9.7 melléklet'!E148</f>
        <v>0</v>
      </c>
      <c r="F147" s="8">
        <f>'9.2 kiadás'!F57+'9.3 melléklet'!F146+' 9.4 melléklet'!F148+'9.5 melléklet'!F146+'9.6 melléklet'!F146+'9.7 melléklet'!F148</f>
        <v>0</v>
      </c>
    </row>
    <row r="148" spans="1:6" x14ac:dyDescent="0.25">
      <c r="A148" s="196" t="s">
        <v>498</v>
      </c>
      <c r="B148" s="9" t="s">
        <v>410</v>
      </c>
      <c r="C148" s="11">
        <f>'9.2 kiadás'!C58+'9.3 melléklet'!C147+' 9.4 melléklet'!C149+'9.5 melléklet'!C147+'9.6 melléklet'!C147+'9.7 melléklet'!C149</f>
        <v>0</v>
      </c>
      <c r="D148" s="11">
        <f>'9.2 kiadás'!D58+'9.3 melléklet'!D147+' 9.4 melléklet'!D149+'9.5 melléklet'!D147+'9.6 melléklet'!D147+'9.7 melléklet'!D149</f>
        <v>0</v>
      </c>
      <c r="E148" s="11">
        <f>'9.2 kiadás'!E58+'9.3 melléklet'!E147+' 9.4 melléklet'!E149+'9.5 melléklet'!E147+'9.6 melléklet'!E147+'9.7 melléklet'!E149</f>
        <v>0</v>
      </c>
      <c r="F148" s="11">
        <f>'9.2 kiadás'!F58+'9.3 melléklet'!F147+' 9.4 melléklet'!F149+'9.5 melléklet'!F147+'9.6 melléklet'!F147+'9.7 melléklet'!F149</f>
        <v>0</v>
      </c>
    </row>
    <row r="149" spans="1:6" x14ac:dyDescent="0.25">
      <c r="A149" s="196" t="s">
        <v>499</v>
      </c>
      <c r="B149" s="9" t="s">
        <v>411</v>
      </c>
      <c r="C149" s="11">
        <f>'9.2 kiadás'!C59+'9.3 melléklet'!C148+' 9.4 melléklet'!C150+'9.5 melléklet'!C148+'9.6 melléklet'!C148+'9.7 melléklet'!C150</f>
        <v>0</v>
      </c>
      <c r="D149" s="11">
        <f>'9.2 kiadás'!D59+'9.3 melléklet'!D148+' 9.4 melléklet'!D150+'9.5 melléklet'!D148+'9.6 melléklet'!D148+'9.7 melléklet'!D150</f>
        <v>0</v>
      </c>
      <c r="E149" s="11">
        <f>'9.2 kiadás'!E59+'9.3 melléklet'!E148+' 9.4 melléklet'!E150+'9.5 melléklet'!E148+'9.6 melléklet'!E148+'9.7 melléklet'!E150</f>
        <v>0</v>
      </c>
      <c r="F149" s="11">
        <f>'9.2 kiadás'!F59+'9.3 melléklet'!F148+' 9.4 melléklet'!F150+'9.5 melléklet'!F148+'9.6 melléklet'!F148+'9.7 melléklet'!F150</f>
        <v>0</v>
      </c>
    </row>
    <row r="150" spans="1:6" x14ac:dyDescent="0.25">
      <c r="A150" s="196" t="s">
        <v>500</v>
      </c>
      <c r="B150" s="9" t="s">
        <v>412</v>
      </c>
      <c r="C150" s="11">
        <f>'9.2 kiadás'!C60+'9.3 melléklet'!C149+' 9.4 melléklet'!C151+'9.5 melléklet'!C149+'9.6 melléklet'!C149+'9.7 melléklet'!C151</f>
        <v>0</v>
      </c>
      <c r="D150" s="11">
        <f>'9.2 kiadás'!D60+'9.3 melléklet'!D149+' 9.4 melléklet'!D151+'9.5 melléklet'!D149+'9.6 melléklet'!D149+'9.7 melléklet'!D151</f>
        <v>0</v>
      </c>
      <c r="E150" s="11">
        <f>'9.2 kiadás'!E60+'9.3 melléklet'!E149+' 9.4 melléklet'!E151+'9.5 melléklet'!E149+'9.6 melléklet'!E149+'9.7 melléklet'!E151</f>
        <v>0</v>
      </c>
      <c r="F150" s="11">
        <f>'9.2 kiadás'!F60+'9.3 melléklet'!F149+' 9.4 melléklet'!F151+'9.5 melléklet'!F149+'9.6 melléklet'!F149+'9.7 melléklet'!F151</f>
        <v>0</v>
      </c>
    </row>
    <row r="151" spans="1:6" x14ac:dyDescent="0.25">
      <c r="A151" s="196" t="s">
        <v>501</v>
      </c>
      <c r="B151" s="9" t="s">
        <v>413</v>
      </c>
      <c r="C151" s="11">
        <f>'9.2 kiadás'!C61+'9.3 melléklet'!C150+' 9.4 melléklet'!C152+'9.5 melléklet'!C150+'9.6 melléklet'!C150+'9.7 melléklet'!C152</f>
        <v>0</v>
      </c>
      <c r="D151" s="11">
        <f>'9.2 kiadás'!D61+'9.3 melléklet'!D150+' 9.4 melléklet'!D152+'9.5 melléklet'!D150+'9.6 melléklet'!D150+'9.7 melléklet'!D152</f>
        <v>0</v>
      </c>
      <c r="E151" s="11">
        <f>'9.2 kiadás'!E61+'9.3 melléklet'!E150+' 9.4 melléklet'!E152+'9.5 melléklet'!E150+'9.6 melléklet'!E150+'9.7 melléklet'!E152</f>
        <v>0</v>
      </c>
      <c r="F151" s="11">
        <f>'9.2 kiadás'!F61+'9.3 melléklet'!F150+' 9.4 melléklet'!F152+'9.5 melléklet'!F150+'9.6 melléklet'!F150+'9.7 melléklet'!F152</f>
        <v>0</v>
      </c>
    </row>
    <row r="152" spans="1:6" x14ac:dyDescent="0.25">
      <c r="A152" s="154" t="s">
        <v>71</v>
      </c>
      <c r="B152" s="6" t="s">
        <v>164</v>
      </c>
      <c r="C152" s="8">
        <f>'9.2 kiadás'!C62+'9.3 melléklet'!C151+' 9.4 melléklet'!C153+'9.5 melléklet'!C151+'9.6 melléklet'!C151+'9.7 melléklet'!C153</f>
        <v>0</v>
      </c>
      <c r="D152" s="8">
        <f>'9.2 kiadás'!D62+'9.3 melléklet'!D151+' 9.4 melléklet'!D153+'9.5 melléklet'!D151+'9.6 melléklet'!D151+'9.7 melléklet'!D153</f>
        <v>0</v>
      </c>
      <c r="E152" s="8">
        <f>'9.2 kiadás'!E62+'9.3 melléklet'!E151+' 9.4 melléklet'!E153+'9.5 melléklet'!E151+'9.6 melléklet'!E151+'9.7 melléklet'!E153</f>
        <v>0</v>
      </c>
      <c r="F152" s="8">
        <f>'9.2 kiadás'!F62+'9.3 melléklet'!F151+' 9.4 melléklet'!F153+'9.5 melléklet'!F151+'9.6 melléklet'!F151+'9.7 melléklet'!F153</f>
        <v>0</v>
      </c>
    </row>
    <row r="153" spans="1:6" x14ac:dyDescent="0.25">
      <c r="A153" s="154" t="s">
        <v>165</v>
      </c>
      <c r="B153" s="6" t="s">
        <v>166</v>
      </c>
      <c r="C153" s="7">
        <f>'9.2 kiadás'!C63+'9.3 melléklet'!C152+' 9.4 melléklet'!C154+'9.5 melléklet'!C152+'9.6 melléklet'!C152+'9.7 melléklet'!C154</f>
        <v>574461959</v>
      </c>
      <c r="D153" s="8">
        <f>'9.2 kiadás'!D63+'9.3 melléklet'!D152+' 9.4 melléklet'!D154+'9.5 melléklet'!D152+'9.6 melléklet'!D152+'9.7 melléklet'!D154</f>
        <v>0</v>
      </c>
      <c r="E153" s="7">
        <f>'9.2 kiadás'!E63+'9.3 melléklet'!E152+' 9.4 melléklet'!E154+'9.5 melléklet'!E152+'9.6 melléklet'!E152+'9.7 melléklet'!E154</f>
        <v>242912230</v>
      </c>
      <c r="F153" s="7">
        <f>'9.2 kiadás'!F63+'9.3 melléklet'!F152+' 9.4 melléklet'!F154+'9.5 melléklet'!F152+'9.6 melléklet'!F152+'9.7 melléklet'!F154</f>
        <v>817374189</v>
      </c>
    </row>
    <row r="154" spans="1:6" ht="15.75" x14ac:dyDescent="0.25">
      <c r="A154" s="202"/>
      <c r="F154" s="47">
        <f>F91-F153</f>
        <v>-10626632</v>
      </c>
    </row>
  </sheetData>
  <mergeCells count="11">
    <mergeCell ref="A98:F98"/>
    <mergeCell ref="A9:F9"/>
    <mergeCell ref="B3:F3"/>
    <mergeCell ref="B4:F4"/>
    <mergeCell ref="A2:F2"/>
    <mergeCell ref="A6:A7"/>
    <mergeCell ref="B6:B7"/>
    <mergeCell ref="C6:F6"/>
    <mergeCell ref="A95:A96"/>
    <mergeCell ref="B95:B96"/>
    <mergeCell ref="C95:F95"/>
  </mergeCells>
  <pageMargins left="0.7" right="0.7" top="0.75" bottom="0.75" header="0.3" footer="0.3"/>
  <pageSetup paperSize="9" scale="76" orientation="portrait" r:id="rId1"/>
  <rowBreaks count="2" manualBreakCount="2">
    <brk id="93" max="16383" man="1"/>
    <brk id="1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F9"/>
  <sheetViews>
    <sheetView zoomScaleNormal="100" workbookViewId="0">
      <selection activeCell="A5" sqref="A5:F5"/>
    </sheetView>
  </sheetViews>
  <sheetFormatPr defaultRowHeight="11.25" x14ac:dyDescent="0.2"/>
  <cols>
    <col min="1" max="1" width="3.5703125" style="166" bestFit="1" customWidth="1"/>
    <col min="2" max="2" width="27" style="166" customWidth="1"/>
    <col min="3" max="3" width="9.5703125" style="166" bestFit="1" customWidth="1"/>
    <col min="4" max="6" width="10.140625" style="166" bestFit="1" customWidth="1"/>
    <col min="7" max="16384" width="9.140625" style="166"/>
  </cols>
  <sheetData>
    <row r="2" spans="1:6" x14ac:dyDescent="0.2">
      <c r="A2" s="250" t="s">
        <v>167</v>
      </c>
      <c r="B2" s="250"/>
      <c r="C2" s="250"/>
      <c r="D2" s="250"/>
      <c r="E2" s="250"/>
      <c r="F2" s="250"/>
    </row>
    <row r="3" spans="1:6" x14ac:dyDescent="0.2">
      <c r="A3" s="167"/>
      <c r="B3" s="167"/>
      <c r="C3" s="167"/>
      <c r="D3" s="167"/>
      <c r="E3" s="167"/>
      <c r="F3" s="167"/>
    </row>
    <row r="4" spans="1:6" x14ac:dyDescent="0.2">
      <c r="A4" s="167"/>
      <c r="B4" s="167"/>
      <c r="C4" s="167"/>
      <c r="D4" s="167"/>
      <c r="E4" s="167"/>
      <c r="F4" s="167"/>
    </row>
    <row r="5" spans="1:6" x14ac:dyDescent="0.2">
      <c r="A5" s="248" t="s">
        <v>606</v>
      </c>
      <c r="B5" s="248"/>
      <c r="C5" s="248"/>
      <c r="D5" s="248"/>
      <c r="E5" s="248"/>
      <c r="F5" s="248"/>
    </row>
    <row r="6" spans="1:6" ht="11.25" customHeight="1" x14ac:dyDescent="0.2">
      <c r="A6" s="249" t="s">
        <v>454</v>
      </c>
      <c r="B6" s="53" t="s">
        <v>174</v>
      </c>
      <c r="C6" s="243" t="s">
        <v>546</v>
      </c>
      <c r="D6" s="243"/>
      <c r="E6" s="243"/>
      <c r="F6" s="243"/>
    </row>
    <row r="7" spans="1:6" ht="31.5" x14ac:dyDescent="0.2">
      <c r="A7" s="249"/>
      <c r="B7" s="53"/>
      <c r="C7" s="147" t="s">
        <v>4</v>
      </c>
      <c r="D7" s="147" t="s">
        <v>5</v>
      </c>
      <c r="E7" s="147" t="s">
        <v>6</v>
      </c>
      <c r="F7" s="147" t="s">
        <v>7</v>
      </c>
    </row>
    <row r="8" spans="1:6" ht="31.5" x14ac:dyDescent="0.2">
      <c r="A8" s="5">
        <v>1</v>
      </c>
      <c r="B8" s="53" t="s">
        <v>168</v>
      </c>
      <c r="C8" s="14">
        <f>'1. melléklet'!C62-'2. melléklet'!C39</f>
        <v>309947634</v>
      </c>
      <c r="D8" s="14">
        <f>'1. melléklet'!D62-'2. melléklet'!D39</f>
        <v>-358937745</v>
      </c>
      <c r="E8" s="14">
        <f>'1. melléklet'!E62-'2. melléklet'!E39</f>
        <v>-113768283</v>
      </c>
      <c r="F8" s="14">
        <f>C8+D8+E8</f>
        <v>-162758394</v>
      </c>
    </row>
    <row r="9" spans="1:6" ht="52.5" x14ac:dyDescent="0.2">
      <c r="A9" s="5" t="s">
        <v>16</v>
      </c>
      <c r="B9" s="53" t="s">
        <v>169</v>
      </c>
      <c r="C9" s="14">
        <f>'1. melléklet'!C86-'2. melléklet'!C60</f>
        <v>152131762</v>
      </c>
      <c r="D9" s="53">
        <f>'1. melléklet'!D86-'2. melléklet'!D60</f>
        <v>0</v>
      </c>
      <c r="E9" s="14">
        <f>'1. melléklet'!E86-'2. melléklet'!E60</f>
        <v>0</v>
      </c>
      <c r="F9" s="14">
        <f>C9+D9+E9</f>
        <v>152131762</v>
      </c>
    </row>
  </sheetData>
  <mergeCells count="4">
    <mergeCell ref="C6:F6"/>
    <mergeCell ref="A6:A7"/>
    <mergeCell ref="A2:F2"/>
    <mergeCell ref="A5:F5"/>
  </mergeCells>
  <pageMargins left="0.7" right="0.7" top="0.75" bottom="0.75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35"/>
  <sheetViews>
    <sheetView zoomScaleNormal="100" workbookViewId="0">
      <selection activeCell="A4" sqref="A4:E4"/>
    </sheetView>
  </sheetViews>
  <sheetFormatPr defaultRowHeight="11.25" x14ac:dyDescent="0.2"/>
  <cols>
    <col min="1" max="1" width="4.85546875" style="166" bestFit="1" customWidth="1"/>
    <col min="2" max="2" width="25.7109375" style="166" customWidth="1"/>
    <col min="3" max="3" width="13.7109375" style="166" bestFit="1" customWidth="1"/>
    <col min="4" max="4" width="25.7109375" style="166" customWidth="1"/>
    <col min="5" max="5" width="13.7109375" style="166" bestFit="1" customWidth="1"/>
    <col min="6" max="6" width="19.42578125" style="166" customWidth="1"/>
    <col min="7" max="7" width="12.28515625" style="166" bestFit="1" customWidth="1"/>
    <col min="8" max="8" width="16" style="166" customWidth="1"/>
    <col min="9" max="16384" width="9.140625" style="166"/>
  </cols>
  <sheetData>
    <row r="1" spans="1:6" ht="15.75" customHeight="1" x14ac:dyDescent="0.2">
      <c r="A1" s="251" t="s">
        <v>170</v>
      </c>
      <c r="B1" s="251"/>
      <c r="C1" s="251"/>
      <c r="D1" s="251"/>
      <c r="E1" s="251"/>
    </row>
    <row r="2" spans="1:6" ht="15.75" customHeight="1" x14ac:dyDescent="0.2">
      <c r="A2" s="251" t="s">
        <v>171</v>
      </c>
      <c r="B2" s="251"/>
      <c r="C2" s="251"/>
      <c r="D2" s="251"/>
      <c r="E2" s="251"/>
      <c r="F2" s="162"/>
    </row>
    <row r="3" spans="1:6" ht="15.75" customHeight="1" x14ac:dyDescent="0.2">
      <c r="A3" s="163"/>
      <c r="B3" s="163"/>
      <c r="C3" s="163"/>
      <c r="D3" s="163"/>
      <c r="E3" s="163"/>
      <c r="F3" s="162"/>
    </row>
    <row r="4" spans="1:6" ht="15" customHeight="1" x14ac:dyDescent="0.2">
      <c r="A4" s="252" t="s">
        <v>607</v>
      </c>
      <c r="B4" s="252"/>
      <c r="C4" s="252"/>
      <c r="D4" s="252"/>
      <c r="E4" s="252"/>
      <c r="F4" s="162"/>
    </row>
    <row r="5" spans="1:6" x14ac:dyDescent="0.2">
      <c r="A5" s="253" t="s">
        <v>260</v>
      </c>
      <c r="B5" s="242" t="s">
        <v>172</v>
      </c>
      <c r="C5" s="242"/>
      <c r="D5" s="242" t="s">
        <v>173</v>
      </c>
      <c r="E5" s="242"/>
      <c r="F5" s="162"/>
    </row>
    <row r="6" spans="1:6" ht="54" customHeight="1" x14ac:dyDescent="0.2">
      <c r="A6" s="254"/>
      <c r="B6" s="147" t="s">
        <v>174</v>
      </c>
      <c r="C6" s="147" t="s">
        <v>547</v>
      </c>
      <c r="D6" s="147" t="s">
        <v>174</v>
      </c>
      <c r="E6" s="147" t="s">
        <v>547</v>
      </c>
      <c r="F6" s="162"/>
    </row>
    <row r="7" spans="1:6" x14ac:dyDescent="0.2">
      <c r="A7" s="147">
        <v>1</v>
      </c>
      <c r="B7" s="147">
        <v>2</v>
      </c>
      <c r="C7" s="147" t="s">
        <v>24</v>
      </c>
      <c r="D7" s="147" t="s">
        <v>142</v>
      </c>
      <c r="E7" s="147" t="s">
        <v>40</v>
      </c>
      <c r="F7" s="162"/>
    </row>
    <row r="8" spans="1:6" ht="22.5" x14ac:dyDescent="0.2">
      <c r="A8" s="169" t="s">
        <v>8</v>
      </c>
      <c r="B8" s="17" t="s">
        <v>175</v>
      </c>
      <c r="C8" s="42">
        <v>593221624</v>
      </c>
      <c r="D8" s="17" t="s">
        <v>176</v>
      </c>
      <c r="E8" s="42">
        <f>'2. melléklet'!F7</f>
        <v>565439986</v>
      </c>
      <c r="F8" s="162"/>
    </row>
    <row r="9" spans="1:6" ht="22.5" x14ac:dyDescent="0.2">
      <c r="A9" s="169" t="s">
        <v>16</v>
      </c>
      <c r="B9" s="17" t="s">
        <v>177</v>
      </c>
      <c r="C9" s="42">
        <v>28745115</v>
      </c>
      <c r="D9" s="17" t="s">
        <v>113</v>
      </c>
      <c r="E9" s="42">
        <f>'2. melléklet'!F8</f>
        <v>116096118</v>
      </c>
      <c r="F9" s="162"/>
    </row>
    <row r="10" spans="1:6" x14ac:dyDescent="0.2">
      <c r="A10" s="169" t="s">
        <v>24</v>
      </c>
      <c r="B10" s="17" t="s">
        <v>178</v>
      </c>
      <c r="C10" s="43"/>
      <c r="D10" s="17" t="s">
        <v>179</v>
      </c>
      <c r="E10" s="42">
        <f>'2. melléklet'!F9</f>
        <v>385768231</v>
      </c>
      <c r="F10" s="162"/>
    </row>
    <row r="11" spans="1:6" x14ac:dyDescent="0.2">
      <c r="A11" s="169" t="s">
        <v>142</v>
      </c>
      <c r="B11" s="17" t="s">
        <v>180</v>
      </c>
      <c r="C11" s="42">
        <v>450000000</v>
      </c>
      <c r="D11" s="17" t="s">
        <v>115</v>
      </c>
      <c r="E11" s="42">
        <f>'2. melléklet'!F10</f>
        <v>5000000</v>
      </c>
      <c r="F11" s="162"/>
    </row>
    <row r="12" spans="1:6" ht="22.5" x14ac:dyDescent="0.2">
      <c r="A12" s="169" t="s">
        <v>40</v>
      </c>
      <c r="B12" s="17" t="s">
        <v>181</v>
      </c>
      <c r="C12" s="43"/>
      <c r="D12" s="17" t="s">
        <v>116</v>
      </c>
      <c r="E12" s="42">
        <f>'2. melléklet'!F11</f>
        <v>67141340</v>
      </c>
      <c r="F12" s="162"/>
    </row>
    <row r="13" spans="1:6" x14ac:dyDescent="0.2">
      <c r="A13" s="169" t="s">
        <v>52</v>
      </c>
      <c r="B13" s="17" t="s">
        <v>182</v>
      </c>
      <c r="C13" s="43"/>
      <c r="D13" s="17" t="s">
        <v>183</v>
      </c>
      <c r="E13" s="42"/>
      <c r="F13" s="162"/>
    </row>
    <row r="14" spans="1:6" x14ac:dyDescent="0.2">
      <c r="A14" s="169" t="s">
        <v>153</v>
      </c>
      <c r="B14" s="17" t="s">
        <v>51</v>
      </c>
      <c r="C14" s="42">
        <v>159157207</v>
      </c>
      <c r="D14" s="17" t="s">
        <v>548</v>
      </c>
      <c r="E14" s="43"/>
      <c r="F14" s="162"/>
    </row>
    <row r="15" spans="1:6" x14ac:dyDescent="0.2">
      <c r="A15" s="169" t="s">
        <v>65</v>
      </c>
      <c r="B15" s="17"/>
      <c r="C15" s="43"/>
      <c r="D15" s="17" t="s">
        <v>549</v>
      </c>
      <c r="E15" s="43"/>
      <c r="F15" s="162"/>
    </row>
    <row r="16" spans="1:6" x14ac:dyDescent="0.2">
      <c r="A16" s="169" t="s">
        <v>71</v>
      </c>
      <c r="B16" s="54"/>
      <c r="C16" s="43"/>
      <c r="D16" s="17"/>
      <c r="E16" s="43"/>
      <c r="F16" s="162"/>
    </row>
    <row r="17" spans="1:8" x14ac:dyDescent="0.2">
      <c r="A17" s="169" t="s">
        <v>165</v>
      </c>
      <c r="B17" s="17"/>
      <c r="C17" s="43"/>
      <c r="D17" s="17"/>
      <c r="E17" s="43"/>
      <c r="F17" s="162"/>
    </row>
    <row r="18" spans="1:8" x14ac:dyDescent="0.2">
      <c r="A18" s="169" t="s">
        <v>184</v>
      </c>
      <c r="B18" s="17"/>
      <c r="C18" s="43"/>
      <c r="D18" s="17"/>
      <c r="E18" s="43"/>
      <c r="F18" s="162"/>
    </row>
    <row r="19" spans="1:8" x14ac:dyDescent="0.2">
      <c r="A19" s="169" t="s">
        <v>185</v>
      </c>
      <c r="B19" s="17"/>
      <c r="C19" s="43"/>
      <c r="D19" s="17"/>
      <c r="E19" s="43"/>
      <c r="F19" s="162"/>
    </row>
    <row r="20" spans="1:8" ht="31.5" x14ac:dyDescent="0.2">
      <c r="A20" s="5" t="s">
        <v>186</v>
      </c>
      <c r="B20" s="5" t="s">
        <v>187</v>
      </c>
      <c r="C20" s="44">
        <f>SUM(C8:C19)</f>
        <v>1231123946</v>
      </c>
      <c r="D20" s="5" t="s">
        <v>188</v>
      </c>
      <c r="E20" s="44">
        <f>SUM(E8:E19)</f>
        <v>1139445675</v>
      </c>
      <c r="F20" s="162"/>
      <c r="G20" s="170" t="s">
        <v>428</v>
      </c>
      <c r="H20" s="170" t="s">
        <v>428</v>
      </c>
    </row>
    <row r="21" spans="1:8" ht="22.5" x14ac:dyDescent="0.2">
      <c r="A21" s="17" t="s">
        <v>189</v>
      </c>
      <c r="B21" s="17" t="s">
        <v>190</v>
      </c>
      <c r="C21" s="19"/>
      <c r="D21" s="17" t="s">
        <v>191</v>
      </c>
      <c r="E21" s="43"/>
      <c r="F21" s="162"/>
    </row>
    <row r="22" spans="1:8" ht="22.5" x14ac:dyDescent="0.2">
      <c r="A22" s="17" t="s">
        <v>192</v>
      </c>
      <c r="B22" s="17" t="s">
        <v>193</v>
      </c>
      <c r="C22" s="42"/>
      <c r="D22" s="17" t="s">
        <v>194</v>
      </c>
      <c r="E22" s="43"/>
      <c r="F22" s="162"/>
    </row>
    <row r="23" spans="1:8" ht="22.5" x14ac:dyDescent="0.2">
      <c r="A23" s="17" t="s">
        <v>195</v>
      </c>
      <c r="B23" s="17" t="s">
        <v>196</v>
      </c>
      <c r="C23" s="43"/>
      <c r="D23" s="17" t="s">
        <v>197</v>
      </c>
      <c r="E23" s="43"/>
      <c r="F23" s="162"/>
    </row>
    <row r="24" spans="1:8" ht="22.5" x14ac:dyDescent="0.2">
      <c r="A24" s="17" t="s">
        <v>198</v>
      </c>
      <c r="B24" s="17" t="s">
        <v>199</v>
      </c>
      <c r="C24" s="43"/>
      <c r="D24" s="17" t="s">
        <v>200</v>
      </c>
      <c r="E24" s="43"/>
      <c r="F24" s="162"/>
    </row>
    <row r="25" spans="1:8" x14ac:dyDescent="0.2">
      <c r="A25" s="17" t="s">
        <v>201</v>
      </c>
      <c r="B25" s="17" t="s">
        <v>202</v>
      </c>
      <c r="C25" s="42">
        <v>753219610</v>
      </c>
      <c r="D25" s="17" t="s">
        <v>203</v>
      </c>
      <c r="E25" s="43"/>
      <c r="F25" s="162"/>
    </row>
    <row r="26" spans="1:8" ht="22.5" x14ac:dyDescent="0.2">
      <c r="A26" s="17" t="s">
        <v>204</v>
      </c>
      <c r="B26" s="17" t="s">
        <v>205</v>
      </c>
      <c r="C26" s="20"/>
      <c r="D26" s="17" t="s">
        <v>206</v>
      </c>
      <c r="E26" s="43"/>
      <c r="F26" s="162"/>
    </row>
    <row r="27" spans="1:8" ht="22.5" x14ac:dyDescent="0.2">
      <c r="A27" s="17" t="s">
        <v>207</v>
      </c>
      <c r="B27" s="17" t="s">
        <v>208</v>
      </c>
      <c r="C27" s="43"/>
      <c r="D27" s="17" t="s">
        <v>209</v>
      </c>
      <c r="E27" s="43"/>
      <c r="F27" s="162"/>
    </row>
    <row r="28" spans="1:8" x14ac:dyDescent="0.2">
      <c r="A28" s="17" t="s">
        <v>210</v>
      </c>
      <c r="B28" s="17" t="s">
        <v>211</v>
      </c>
      <c r="C28" s="43"/>
      <c r="D28" s="17" t="s">
        <v>212</v>
      </c>
      <c r="E28" s="42">
        <v>774054735</v>
      </c>
      <c r="F28" s="162"/>
    </row>
    <row r="29" spans="1:8" ht="21" x14ac:dyDescent="0.2">
      <c r="A29" s="5" t="s">
        <v>213</v>
      </c>
      <c r="B29" s="5" t="s">
        <v>214</v>
      </c>
      <c r="C29" s="44">
        <v>753219610</v>
      </c>
      <c r="D29" s="5" t="s">
        <v>215</v>
      </c>
      <c r="E29" s="44">
        <f>E28</f>
        <v>774054735</v>
      </c>
      <c r="F29" s="162"/>
    </row>
    <row r="30" spans="1:8" ht="21" x14ac:dyDescent="0.2">
      <c r="A30" s="5" t="s">
        <v>216</v>
      </c>
      <c r="B30" s="5" t="s">
        <v>217</v>
      </c>
      <c r="C30" s="44">
        <f>C20+C29</f>
        <v>1984343556</v>
      </c>
      <c r="D30" s="5" t="s">
        <v>218</v>
      </c>
      <c r="E30" s="44">
        <f>E20+E29</f>
        <v>1913500410</v>
      </c>
      <c r="F30" s="162"/>
    </row>
    <row r="31" spans="1:8" x14ac:dyDescent="0.2">
      <c r="A31" s="5" t="s">
        <v>219</v>
      </c>
      <c r="B31" s="5" t="s">
        <v>220</v>
      </c>
      <c r="C31" s="45"/>
      <c r="D31" s="5" t="s">
        <v>222</v>
      </c>
      <c r="E31" s="44">
        <f>C30-E30</f>
        <v>70843146</v>
      </c>
      <c r="F31" s="162"/>
    </row>
    <row r="32" spans="1:8" x14ac:dyDescent="0.2">
      <c r="A32" s="5" t="s">
        <v>223</v>
      </c>
      <c r="B32" s="5" t="s">
        <v>224</v>
      </c>
      <c r="C32" s="45"/>
      <c r="D32" s="5" t="s">
        <v>225</v>
      </c>
      <c r="E32" s="44">
        <v>0</v>
      </c>
      <c r="F32" s="162"/>
    </row>
    <row r="33" spans="1:5" x14ac:dyDescent="0.2">
      <c r="A33" s="165"/>
    </row>
    <row r="34" spans="1:5" x14ac:dyDescent="0.2">
      <c r="C34" s="170"/>
      <c r="D34" s="170"/>
      <c r="E34" s="170"/>
    </row>
    <row r="35" spans="1:5" x14ac:dyDescent="0.2">
      <c r="A35" s="165"/>
      <c r="C35" s="170"/>
      <c r="D35" s="170"/>
      <c r="E35" s="170"/>
    </row>
  </sheetData>
  <mergeCells count="6">
    <mergeCell ref="B5:C5"/>
    <mergeCell ref="D5:E5"/>
    <mergeCell ref="A1:E1"/>
    <mergeCell ref="A2:E2"/>
    <mergeCell ref="A4:E4"/>
    <mergeCell ref="A5:A6"/>
  </mergeCells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35"/>
  <sheetViews>
    <sheetView zoomScaleNormal="100" workbookViewId="0">
      <selection activeCell="A4" sqref="A4:E4"/>
    </sheetView>
  </sheetViews>
  <sheetFormatPr defaultRowHeight="11.25" x14ac:dyDescent="0.2"/>
  <cols>
    <col min="1" max="1" width="4.85546875" style="166" customWidth="1"/>
    <col min="2" max="2" width="23.7109375" style="166" customWidth="1"/>
    <col min="3" max="3" width="12.140625" style="166" bestFit="1" customWidth="1"/>
    <col min="4" max="4" width="23.7109375" style="166" customWidth="1"/>
    <col min="5" max="5" width="12.140625" style="166" bestFit="1" customWidth="1"/>
    <col min="6" max="16384" width="9.140625" style="166"/>
  </cols>
  <sheetData>
    <row r="1" spans="1:6" x14ac:dyDescent="0.2">
      <c r="A1" s="251" t="s">
        <v>226</v>
      </c>
      <c r="B1" s="251"/>
      <c r="C1" s="251"/>
      <c r="D1" s="251"/>
      <c r="E1" s="251"/>
    </row>
    <row r="2" spans="1:6" x14ac:dyDescent="0.2">
      <c r="A2" s="251" t="s">
        <v>171</v>
      </c>
      <c r="B2" s="251"/>
      <c r="C2" s="251"/>
      <c r="D2" s="251"/>
      <c r="E2" s="251"/>
      <c r="F2" s="168"/>
    </row>
    <row r="3" spans="1:6" x14ac:dyDescent="0.2">
      <c r="A3" s="163"/>
      <c r="B3" s="163"/>
      <c r="C3" s="163"/>
      <c r="D3" s="163"/>
      <c r="E3" s="163"/>
      <c r="F3" s="168"/>
    </row>
    <row r="4" spans="1:6" x14ac:dyDescent="0.2">
      <c r="A4" s="252" t="s">
        <v>608</v>
      </c>
      <c r="B4" s="252"/>
      <c r="C4" s="252"/>
      <c r="D4" s="252"/>
      <c r="E4" s="252"/>
      <c r="F4" s="168"/>
    </row>
    <row r="5" spans="1:6" x14ac:dyDescent="0.2">
      <c r="A5" s="253" t="s">
        <v>260</v>
      </c>
      <c r="B5" s="255" t="s">
        <v>172</v>
      </c>
      <c r="C5" s="256"/>
      <c r="D5" s="242" t="s">
        <v>173</v>
      </c>
      <c r="E5" s="242"/>
      <c r="F5" s="168"/>
    </row>
    <row r="6" spans="1:6" ht="21" x14ac:dyDescent="0.2">
      <c r="A6" s="254"/>
      <c r="B6" s="147" t="s">
        <v>174</v>
      </c>
      <c r="C6" s="147" t="s">
        <v>547</v>
      </c>
      <c r="D6" s="147" t="s">
        <v>174</v>
      </c>
      <c r="E6" s="147" t="s">
        <v>547</v>
      </c>
      <c r="F6" s="168"/>
    </row>
    <row r="7" spans="1:6" x14ac:dyDescent="0.2">
      <c r="A7" s="147">
        <v>1</v>
      </c>
      <c r="B7" s="147">
        <v>2</v>
      </c>
      <c r="C7" s="147">
        <v>3</v>
      </c>
      <c r="D7" s="147">
        <v>4</v>
      </c>
      <c r="E7" s="147">
        <v>5</v>
      </c>
      <c r="F7" s="168"/>
    </row>
    <row r="8" spans="1:6" ht="22.5" x14ac:dyDescent="0.2">
      <c r="A8" s="169" t="s">
        <v>8</v>
      </c>
      <c r="B8" s="17" t="s">
        <v>227</v>
      </c>
      <c r="C8" s="42"/>
      <c r="D8" s="17" t="s">
        <v>128</v>
      </c>
      <c r="E8" s="42">
        <v>279748523</v>
      </c>
      <c r="F8" s="168"/>
    </row>
    <row r="9" spans="1:6" ht="22.5" x14ac:dyDescent="0.2">
      <c r="A9" s="169" t="s">
        <v>16</v>
      </c>
      <c r="B9" s="17" t="s">
        <v>228</v>
      </c>
      <c r="C9" s="43"/>
      <c r="D9" s="17" t="s">
        <v>229</v>
      </c>
      <c r="E9" s="43"/>
      <c r="F9" s="168"/>
    </row>
    <row r="10" spans="1:6" x14ac:dyDescent="0.2">
      <c r="A10" s="169" t="s">
        <v>24</v>
      </c>
      <c r="B10" s="17" t="s">
        <v>230</v>
      </c>
      <c r="C10" s="42"/>
      <c r="D10" s="17" t="s">
        <v>130</v>
      </c>
      <c r="E10" s="42">
        <v>4377210</v>
      </c>
      <c r="F10" s="168"/>
    </row>
    <row r="11" spans="1:6" ht="22.5" x14ac:dyDescent="0.2">
      <c r="A11" s="169" t="s">
        <v>142</v>
      </c>
      <c r="B11" s="17" t="s">
        <v>231</v>
      </c>
      <c r="C11" s="43"/>
      <c r="D11" s="17" t="s">
        <v>232</v>
      </c>
      <c r="E11" s="43"/>
      <c r="F11" s="168"/>
    </row>
    <row r="12" spans="1:6" ht="22.5" x14ac:dyDescent="0.2">
      <c r="A12" s="169" t="s">
        <v>40</v>
      </c>
      <c r="B12" s="17" t="s">
        <v>233</v>
      </c>
      <c r="C12" s="43"/>
      <c r="D12" s="17" t="s">
        <v>132</v>
      </c>
      <c r="E12" s="42"/>
      <c r="F12" s="168"/>
    </row>
    <row r="13" spans="1:6" ht="22.5" x14ac:dyDescent="0.2">
      <c r="A13" s="169" t="s">
        <v>52</v>
      </c>
      <c r="B13" s="17" t="s">
        <v>234</v>
      </c>
      <c r="C13" s="43"/>
      <c r="D13" s="17" t="s">
        <v>235</v>
      </c>
      <c r="E13" s="42">
        <f>'2. melléklet'!F36</f>
        <v>10757934</v>
      </c>
      <c r="F13" s="168"/>
    </row>
    <row r="14" spans="1:6" x14ac:dyDescent="0.2">
      <c r="A14" s="169" t="s">
        <v>153</v>
      </c>
      <c r="B14" s="17"/>
      <c r="C14" s="43"/>
      <c r="D14" s="17" t="s">
        <v>183</v>
      </c>
      <c r="E14" s="43"/>
      <c r="F14" s="168"/>
    </row>
    <row r="15" spans="1:6" ht="31.5" x14ac:dyDescent="0.2">
      <c r="A15" s="5" t="s">
        <v>185</v>
      </c>
      <c r="B15" s="5" t="s">
        <v>237</v>
      </c>
      <c r="C15" s="44"/>
      <c r="D15" s="5" t="s">
        <v>238</v>
      </c>
      <c r="E15" s="44">
        <f>E8+E10+E13</f>
        <v>294883667</v>
      </c>
      <c r="F15" s="168"/>
    </row>
    <row r="16" spans="1:6" ht="22.5" x14ac:dyDescent="0.2">
      <c r="A16" s="169" t="s">
        <v>186</v>
      </c>
      <c r="B16" s="21" t="s">
        <v>239</v>
      </c>
      <c r="C16" s="19">
        <v>203465155</v>
      </c>
      <c r="D16" s="17" t="s">
        <v>191</v>
      </c>
      <c r="E16" s="43"/>
      <c r="F16" s="168"/>
    </row>
    <row r="17" spans="1:6" ht="22.5" x14ac:dyDescent="0.2">
      <c r="A17" s="169" t="s">
        <v>189</v>
      </c>
      <c r="B17" s="22" t="s">
        <v>240</v>
      </c>
      <c r="C17" s="42">
        <v>203465155</v>
      </c>
      <c r="D17" s="17" t="s">
        <v>241</v>
      </c>
      <c r="E17" s="43"/>
      <c r="F17" s="168"/>
    </row>
    <row r="18" spans="1:6" ht="22.5" x14ac:dyDescent="0.2">
      <c r="A18" s="169" t="s">
        <v>192</v>
      </c>
      <c r="B18" s="22" t="s">
        <v>242</v>
      </c>
      <c r="C18" s="43"/>
      <c r="D18" s="17" t="s">
        <v>197</v>
      </c>
      <c r="E18" s="43"/>
      <c r="F18" s="168"/>
    </row>
    <row r="19" spans="1:6" ht="22.5" x14ac:dyDescent="0.2">
      <c r="A19" s="169" t="s">
        <v>195</v>
      </c>
      <c r="B19" s="22" t="s">
        <v>243</v>
      </c>
      <c r="C19" s="43"/>
      <c r="D19" s="17" t="s">
        <v>200</v>
      </c>
      <c r="E19" s="43"/>
      <c r="F19" s="168"/>
    </row>
    <row r="20" spans="1:6" x14ac:dyDescent="0.2">
      <c r="A20" s="169" t="s">
        <v>198</v>
      </c>
      <c r="B20" s="22" t="s">
        <v>244</v>
      </c>
      <c r="C20" s="43"/>
      <c r="D20" s="17" t="s">
        <v>203</v>
      </c>
      <c r="E20" s="43"/>
      <c r="F20" s="168"/>
    </row>
    <row r="21" spans="1:6" ht="22.5" x14ac:dyDescent="0.2">
      <c r="A21" s="169" t="s">
        <v>201</v>
      </c>
      <c r="B21" s="22" t="s">
        <v>245</v>
      </c>
      <c r="C21" s="43"/>
      <c r="D21" s="17" t="s">
        <v>246</v>
      </c>
      <c r="E21" s="43"/>
      <c r="F21" s="168"/>
    </row>
    <row r="22" spans="1:6" ht="22.5" x14ac:dyDescent="0.2">
      <c r="A22" s="169" t="s">
        <v>204</v>
      </c>
      <c r="B22" s="21" t="s">
        <v>247</v>
      </c>
      <c r="C22" s="20"/>
      <c r="D22" s="17" t="s">
        <v>209</v>
      </c>
      <c r="E22" s="43"/>
      <c r="F22" s="168"/>
    </row>
    <row r="23" spans="1:6" ht="22.5" x14ac:dyDescent="0.2">
      <c r="A23" s="169" t="s">
        <v>207</v>
      </c>
      <c r="B23" s="22" t="s">
        <v>248</v>
      </c>
      <c r="C23" s="43"/>
      <c r="D23" s="17" t="s">
        <v>158</v>
      </c>
      <c r="E23" s="43"/>
      <c r="F23" s="168"/>
    </row>
    <row r="24" spans="1:6" ht="22.5" x14ac:dyDescent="0.2">
      <c r="A24" s="169" t="s">
        <v>210</v>
      </c>
      <c r="B24" s="22" t="s">
        <v>249</v>
      </c>
      <c r="C24" s="43"/>
      <c r="D24" s="17"/>
      <c r="E24" s="43"/>
      <c r="F24" s="168"/>
    </row>
    <row r="25" spans="1:6" ht="22.5" x14ac:dyDescent="0.2">
      <c r="A25" s="169" t="s">
        <v>213</v>
      </c>
      <c r="B25" s="22" t="s">
        <v>250</v>
      </c>
      <c r="C25" s="43"/>
      <c r="D25" s="17"/>
      <c r="E25" s="43"/>
      <c r="F25" s="168"/>
    </row>
    <row r="26" spans="1:6" x14ac:dyDescent="0.2">
      <c r="A26" s="169" t="s">
        <v>216</v>
      </c>
      <c r="B26" s="22" t="s">
        <v>251</v>
      </c>
      <c r="C26" s="43"/>
      <c r="D26" s="17"/>
      <c r="E26" s="43"/>
      <c r="F26" s="168"/>
    </row>
    <row r="27" spans="1:6" ht="22.5" x14ac:dyDescent="0.2">
      <c r="A27" s="169" t="s">
        <v>219</v>
      </c>
      <c r="B27" s="22" t="s">
        <v>252</v>
      </c>
      <c r="C27" s="43"/>
      <c r="D27" s="17"/>
      <c r="E27" s="43"/>
      <c r="F27" s="168"/>
    </row>
    <row r="28" spans="1:6" ht="31.5" x14ac:dyDescent="0.2">
      <c r="A28" s="5" t="s">
        <v>223</v>
      </c>
      <c r="B28" s="5" t="s">
        <v>253</v>
      </c>
      <c r="C28" s="44">
        <f>C17</f>
        <v>203465155</v>
      </c>
      <c r="D28" s="5" t="s">
        <v>254</v>
      </c>
      <c r="E28" s="45"/>
      <c r="F28" s="168"/>
    </row>
    <row r="29" spans="1:6" ht="21" x14ac:dyDescent="0.2">
      <c r="A29" s="5" t="s">
        <v>255</v>
      </c>
      <c r="B29" s="5" t="s">
        <v>256</v>
      </c>
      <c r="C29" s="44">
        <f>C28</f>
        <v>203465155</v>
      </c>
      <c r="D29" s="5" t="s">
        <v>257</v>
      </c>
      <c r="E29" s="44">
        <f>E15</f>
        <v>294883667</v>
      </c>
      <c r="F29" s="168"/>
    </row>
    <row r="30" spans="1:6" x14ac:dyDescent="0.2">
      <c r="A30" s="5" t="s">
        <v>258</v>
      </c>
      <c r="B30" s="5" t="s">
        <v>220</v>
      </c>
      <c r="C30" s="44">
        <f>E29-C29</f>
        <v>91418512</v>
      </c>
      <c r="D30" s="5" t="s">
        <v>222</v>
      </c>
      <c r="E30" s="45" t="s">
        <v>221</v>
      </c>
      <c r="F30" s="168"/>
    </row>
    <row r="31" spans="1:6" x14ac:dyDescent="0.2">
      <c r="A31" s="5" t="s">
        <v>259</v>
      </c>
      <c r="B31" s="5" t="s">
        <v>224</v>
      </c>
      <c r="C31" s="44">
        <v>91418512</v>
      </c>
      <c r="D31" s="5" t="s">
        <v>225</v>
      </c>
      <c r="E31" s="45" t="s">
        <v>221</v>
      </c>
      <c r="F31" s="168"/>
    </row>
    <row r="32" spans="1:6" x14ac:dyDescent="0.2">
      <c r="A32" s="165"/>
      <c r="C32" s="170"/>
    </row>
    <row r="34" spans="3:5" x14ac:dyDescent="0.2">
      <c r="C34" s="170"/>
      <c r="D34" s="170"/>
      <c r="E34" s="170"/>
    </row>
    <row r="35" spans="3:5" x14ac:dyDescent="0.2">
      <c r="C35" s="170"/>
    </row>
  </sheetData>
  <mergeCells count="6">
    <mergeCell ref="B5:C5"/>
    <mergeCell ref="D5:E5"/>
    <mergeCell ref="A1:E1"/>
    <mergeCell ref="A2:E2"/>
    <mergeCell ref="A4:E4"/>
    <mergeCell ref="A5:A6"/>
  </mergeCells>
  <pageMargins left="0.70866141732283472" right="0.70866141732283472" top="0.74803149606299213" bottom="0.74803149606299213" header="0.31496062992125984" footer="0.31496062992125984"/>
  <pageSetup paperSize="9" scale="10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3F78C"/>
  </sheetPr>
  <dimension ref="A1:R30"/>
  <sheetViews>
    <sheetView zoomScaleNormal="100" workbookViewId="0">
      <selection activeCell="A3" sqref="A3"/>
    </sheetView>
  </sheetViews>
  <sheetFormatPr defaultRowHeight="15" x14ac:dyDescent="0.25"/>
  <cols>
    <col min="1" max="1" width="8.140625" customWidth="1"/>
    <col min="2" max="2" width="22.28515625" customWidth="1"/>
    <col min="3" max="3" width="8" customWidth="1"/>
    <col min="4" max="4" width="7.7109375" customWidth="1"/>
    <col min="5" max="5" width="8" customWidth="1"/>
    <col min="6" max="6" width="8" bestFit="1" customWidth="1"/>
    <col min="7" max="7" width="8" customWidth="1"/>
    <col min="8" max="10" width="8.42578125" customWidth="1"/>
    <col min="11" max="11" width="8" customWidth="1"/>
    <col min="12" max="14" width="8.42578125" bestFit="1" customWidth="1"/>
    <col min="15" max="15" width="9.7109375" bestFit="1" customWidth="1"/>
    <col min="16" max="16" width="10.85546875" bestFit="1" customWidth="1"/>
    <col min="17" max="17" width="12.28515625" bestFit="1" customWidth="1"/>
    <col min="18" max="18" width="10.85546875" bestFit="1" customWidth="1"/>
  </cols>
  <sheetData>
    <row r="1" spans="1:17" ht="15.75" customHeight="1" x14ac:dyDescent="0.25">
      <c r="A1" s="257" t="s">
        <v>579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17" ht="15.75" customHeight="1" x14ac:dyDescent="0.25">
      <c r="A2" s="257" t="s">
        <v>602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</row>
    <row r="3" spans="1:17" x14ac:dyDescent="0.25">
      <c r="A3" s="240" t="s">
        <v>609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30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30" t="s">
        <v>1</v>
      </c>
    </row>
    <row r="5" spans="1:17" x14ac:dyDescent="0.25">
      <c r="A5" s="52" t="s">
        <v>260</v>
      </c>
      <c r="B5" s="231" t="s">
        <v>174</v>
      </c>
      <c r="C5" s="231" t="s">
        <v>580</v>
      </c>
      <c r="D5" s="231" t="s">
        <v>581</v>
      </c>
      <c r="E5" s="231" t="s">
        <v>582</v>
      </c>
      <c r="F5" s="231" t="s">
        <v>583</v>
      </c>
      <c r="G5" s="231" t="s">
        <v>584</v>
      </c>
      <c r="H5" s="231" t="s">
        <v>585</v>
      </c>
      <c r="I5" s="231" t="s">
        <v>586</v>
      </c>
      <c r="J5" s="231" t="s">
        <v>587</v>
      </c>
      <c r="K5" s="231" t="s">
        <v>588</v>
      </c>
      <c r="L5" s="231" t="s">
        <v>589</v>
      </c>
      <c r="M5" s="231" t="s">
        <v>590</v>
      </c>
      <c r="N5" s="231" t="s">
        <v>591</v>
      </c>
      <c r="O5" s="231" t="s">
        <v>261</v>
      </c>
    </row>
    <row r="6" spans="1:17" x14ac:dyDescent="0.25">
      <c r="A6" s="232" t="s">
        <v>8</v>
      </c>
      <c r="B6" s="258" t="s">
        <v>172</v>
      </c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</row>
    <row r="7" spans="1:17" ht="21" x14ac:dyDescent="0.25">
      <c r="A7" s="233" t="s">
        <v>16</v>
      </c>
      <c r="B7" s="234" t="s">
        <v>175</v>
      </c>
      <c r="C7" s="235">
        <f>ROUND($O$7/12,0)</f>
        <v>49435135</v>
      </c>
      <c r="D7" s="235">
        <f t="shared" ref="D7:J7" si="0">ROUND($O$7/12,0)</f>
        <v>49435135</v>
      </c>
      <c r="E7" s="235">
        <f t="shared" si="0"/>
        <v>49435135</v>
      </c>
      <c r="F7" s="235">
        <f t="shared" si="0"/>
        <v>49435135</v>
      </c>
      <c r="G7" s="235">
        <f t="shared" si="0"/>
        <v>49435135</v>
      </c>
      <c r="H7" s="235">
        <f t="shared" si="0"/>
        <v>49435135</v>
      </c>
      <c r="I7" s="235">
        <f t="shared" si="0"/>
        <v>49435135</v>
      </c>
      <c r="J7" s="235">
        <f t="shared" si="0"/>
        <v>49435135</v>
      </c>
      <c r="K7" s="235">
        <f>ROUND($O$7/12,0)+1</f>
        <v>49435136</v>
      </c>
      <c r="L7" s="235">
        <f>ROUND($O$7/12,0)+1</f>
        <v>49435136</v>
      </c>
      <c r="M7" s="235">
        <f>ROUND($O$7/12,0)+1</f>
        <v>49435136</v>
      </c>
      <c r="N7" s="235">
        <f>ROUND($O$7/12,0)+1</f>
        <v>49435136</v>
      </c>
      <c r="O7" s="235">
        <v>593221624</v>
      </c>
      <c r="P7" s="47"/>
      <c r="Q7" s="47"/>
    </row>
    <row r="8" spans="1:17" ht="21" x14ac:dyDescent="0.25">
      <c r="A8" s="233" t="s">
        <v>24</v>
      </c>
      <c r="B8" s="234" t="s">
        <v>592</v>
      </c>
      <c r="C8" s="235">
        <f>ROUND($O$8/12,0)</f>
        <v>2395426</v>
      </c>
      <c r="D8" s="235">
        <f t="shared" ref="D8:K8" si="1">ROUND($O$8/12,0)</f>
        <v>2395426</v>
      </c>
      <c r="E8" s="235">
        <f t="shared" si="1"/>
        <v>2395426</v>
      </c>
      <c r="F8" s="235">
        <f t="shared" si="1"/>
        <v>2395426</v>
      </c>
      <c r="G8" s="235">
        <f t="shared" si="1"/>
        <v>2395426</v>
      </c>
      <c r="H8" s="235">
        <f t="shared" si="1"/>
        <v>2395426</v>
      </c>
      <c r="I8" s="235">
        <f t="shared" si="1"/>
        <v>2395426</v>
      </c>
      <c r="J8" s="235">
        <f t="shared" si="1"/>
        <v>2395426</v>
      </c>
      <c r="K8" s="235">
        <f t="shared" si="1"/>
        <v>2395426</v>
      </c>
      <c r="L8" s="235">
        <f>ROUND($O$8/12,0)+1</f>
        <v>2395427</v>
      </c>
      <c r="M8" s="235">
        <f>ROUND($O$8/12,0)+1</f>
        <v>2395427</v>
      </c>
      <c r="N8" s="235">
        <f>ROUND($O$8/12,0)+1</f>
        <v>2395427</v>
      </c>
      <c r="O8" s="235">
        <v>28745115</v>
      </c>
      <c r="P8" s="47"/>
      <c r="Q8" s="47"/>
    </row>
    <row r="9" spans="1:17" ht="21" x14ac:dyDescent="0.25">
      <c r="A9" s="233" t="s">
        <v>142</v>
      </c>
      <c r="B9" s="234" t="s">
        <v>593</v>
      </c>
      <c r="C9" s="236"/>
      <c r="D9" s="236"/>
      <c r="E9" s="236"/>
      <c r="F9" s="235"/>
      <c r="G9" s="236"/>
      <c r="H9" s="236"/>
      <c r="I9" s="235"/>
      <c r="J9" s="236"/>
      <c r="K9" s="236"/>
      <c r="L9" s="236"/>
      <c r="M9" s="236"/>
      <c r="N9" s="236"/>
      <c r="O9" s="235"/>
      <c r="P9" s="47"/>
      <c r="Q9" s="47"/>
    </row>
    <row r="10" spans="1:17" x14ac:dyDescent="0.25">
      <c r="A10" s="233" t="s">
        <v>40</v>
      </c>
      <c r="B10" s="233" t="s">
        <v>180</v>
      </c>
      <c r="C10" s="236"/>
      <c r="D10" s="236"/>
      <c r="E10" s="235">
        <f>O10/2</f>
        <v>225000000</v>
      </c>
      <c r="F10" s="236"/>
      <c r="G10" s="236"/>
      <c r="H10" s="236"/>
      <c r="I10" s="236"/>
      <c r="J10" s="236"/>
      <c r="K10" s="235">
        <v>225000000</v>
      </c>
      <c r="L10" s="236"/>
      <c r="M10" s="236"/>
      <c r="N10" s="236"/>
      <c r="O10" s="235">
        <v>450000000</v>
      </c>
      <c r="P10" s="47"/>
      <c r="Q10" s="47"/>
    </row>
    <row r="11" spans="1:17" x14ac:dyDescent="0.25">
      <c r="A11" s="233" t="s">
        <v>52</v>
      </c>
      <c r="B11" s="233" t="s">
        <v>594</v>
      </c>
      <c r="C11" s="235">
        <f>ROUND($O$11/12,0)-1</f>
        <v>13263100</v>
      </c>
      <c r="D11" s="235">
        <f t="shared" ref="D11:J11" si="2">ROUND($O$11/12,0)</f>
        <v>13263101</v>
      </c>
      <c r="E11" s="235">
        <f t="shared" si="2"/>
        <v>13263101</v>
      </c>
      <c r="F11" s="235">
        <f t="shared" si="2"/>
        <v>13263101</v>
      </c>
      <c r="G11" s="235">
        <f t="shared" si="2"/>
        <v>13263101</v>
      </c>
      <c r="H11" s="235">
        <f t="shared" si="2"/>
        <v>13263101</v>
      </c>
      <c r="I11" s="235">
        <f t="shared" si="2"/>
        <v>13263101</v>
      </c>
      <c r="J11" s="235">
        <f t="shared" si="2"/>
        <v>13263101</v>
      </c>
      <c r="K11" s="235">
        <f>ROUND($O$11/12,0)-1</f>
        <v>13263100</v>
      </c>
      <c r="L11" s="235">
        <f>ROUND($O$11/12,0)-1</f>
        <v>13263100</v>
      </c>
      <c r="M11" s="235">
        <f>ROUND($O$11/12,0)-1</f>
        <v>13263100</v>
      </c>
      <c r="N11" s="235">
        <f>ROUND($O$11/12,0)-1</f>
        <v>13263100</v>
      </c>
      <c r="O11" s="235">
        <v>159157207</v>
      </c>
      <c r="P11" s="47"/>
      <c r="Q11" s="47"/>
    </row>
    <row r="12" spans="1:17" x14ac:dyDescent="0.25">
      <c r="A12" s="233" t="s">
        <v>153</v>
      </c>
      <c r="B12" s="233" t="s">
        <v>230</v>
      </c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47"/>
      <c r="Q12" s="47"/>
    </row>
    <row r="13" spans="1:17" x14ac:dyDescent="0.25">
      <c r="A13" s="233" t="s">
        <v>65</v>
      </c>
      <c r="B13" s="233" t="s">
        <v>181</v>
      </c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47"/>
      <c r="Q13" s="47"/>
    </row>
    <row r="14" spans="1:17" ht="21" x14ac:dyDescent="0.25">
      <c r="A14" s="233" t="s">
        <v>71</v>
      </c>
      <c r="B14" s="234" t="s">
        <v>595</v>
      </c>
      <c r="C14" s="236"/>
      <c r="D14" s="236"/>
      <c r="E14" s="236"/>
      <c r="F14" s="236"/>
      <c r="G14" s="235"/>
      <c r="H14" s="236"/>
      <c r="I14" s="236"/>
      <c r="J14" s="236"/>
      <c r="K14" s="236"/>
      <c r="L14" s="236"/>
      <c r="M14" s="236"/>
      <c r="N14" s="236"/>
      <c r="O14" s="235"/>
      <c r="P14" s="47"/>
      <c r="Q14" s="47"/>
    </row>
    <row r="15" spans="1:17" x14ac:dyDescent="0.25">
      <c r="A15" s="233" t="s">
        <v>165</v>
      </c>
      <c r="B15" s="233" t="s">
        <v>596</v>
      </c>
      <c r="C15" s="235">
        <f>ROUND($O$15/12,0)</f>
        <v>79723730</v>
      </c>
      <c r="D15" s="235">
        <f t="shared" ref="D15:I15" si="3">ROUND($O$15/12,0)</f>
        <v>79723730</v>
      </c>
      <c r="E15" s="235">
        <f t="shared" si="3"/>
        <v>79723730</v>
      </c>
      <c r="F15" s="235">
        <f t="shared" si="3"/>
        <v>79723730</v>
      </c>
      <c r="G15" s="235">
        <f t="shared" si="3"/>
        <v>79723730</v>
      </c>
      <c r="H15" s="235">
        <f t="shared" si="3"/>
        <v>79723730</v>
      </c>
      <c r="I15" s="235">
        <f t="shared" si="3"/>
        <v>79723730</v>
      </c>
      <c r="J15" s="235">
        <f>ROUND($O$15/12,0)+1</f>
        <v>79723731</v>
      </c>
      <c r="K15" s="235">
        <f>ROUND($O$15/12,0)+1</f>
        <v>79723731</v>
      </c>
      <c r="L15" s="235">
        <f>ROUND($O$15/12,0)+1</f>
        <v>79723731</v>
      </c>
      <c r="M15" s="235">
        <f>ROUND($O$15/12,0)+1</f>
        <v>79723731</v>
      </c>
      <c r="N15" s="235">
        <f>ROUND($O$15/12,0)+1</f>
        <v>79723731</v>
      </c>
      <c r="O15" s="235">
        <v>956684765</v>
      </c>
      <c r="P15" s="47"/>
      <c r="Q15" s="47"/>
    </row>
    <row r="16" spans="1:17" x14ac:dyDescent="0.25">
      <c r="A16" s="233" t="s">
        <v>184</v>
      </c>
      <c r="B16" s="237" t="s">
        <v>597</v>
      </c>
      <c r="C16" s="238">
        <f>C7+C8+C9+C10+C11+C12+C13+C14+C15</f>
        <v>144817391</v>
      </c>
      <c r="D16" s="238">
        <f t="shared" ref="D16:N16" si="4">D7+D8+D9+D10+D11+D12+D13+D14+D15</f>
        <v>144817392</v>
      </c>
      <c r="E16" s="238">
        <f t="shared" si="4"/>
        <v>369817392</v>
      </c>
      <c r="F16" s="238">
        <f t="shared" si="4"/>
        <v>144817392</v>
      </c>
      <c r="G16" s="238">
        <f t="shared" si="4"/>
        <v>144817392</v>
      </c>
      <c r="H16" s="238">
        <f t="shared" si="4"/>
        <v>144817392</v>
      </c>
      <c r="I16" s="238">
        <f t="shared" si="4"/>
        <v>144817392</v>
      </c>
      <c r="J16" s="238">
        <f t="shared" si="4"/>
        <v>144817393</v>
      </c>
      <c r="K16" s="238">
        <f t="shared" si="4"/>
        <v>369817393</v>
      </c>
      <c r="L16" s="238">
        <f t="shared" si="4"/>
        <v>144817394</v>
      </c>
      <c r="M16" s="238">
        <f t="shared" si="4"/>
        <v>144817394</v>
      </c>
      <c r="N16" s="238">
        <f t="shared" si="4"/>
        <v>144817394</v>
      </c>
      <c r="O16" s="238">
        <f>SUM(O7:O15)</f>
        <v>2187808711</v>
      </c>
      <c r="Q16" s="47"/>
    </row>
    <row r="17" spans="1:18" x14ac:dyDescent="0.25">
      <c r="A17" s="233" t="s">
        <v>185</v>
      </c>
      <c r="B17" s="259" t="s">
        <v>173</v>
      </c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Q17" s="47"/>
    </row>
    <row r="18" spans="1:18" x14ac:dyDescent="0.25">
      <c r="A18" s="233" t="s">
        <v>186</v>
      </c>
      <c r="B18" s="233" t="s">
        <v>176</v>
      </c>
      <c r="C18" s="235">
        <f>ROUND($O$18/12,0)</f>
        <v>46980799</v>
      </c>
      <c r="D18" s="235">
        <f t="shared" ref="D18:N18" si="5">ROUND($O$18/12,0)</f>
        <v>46980799</v>
      </c>
      <c r="E18" s="235">
        <f t="shared" si="5"/>
        <v>46980799</v>
      </c>
      <c r="F18" s="235">
        <f t="shared" si="5"/>
        <v>46980799</v>
      </c>
      <c r="G18" s="235">
        <f t="shared" si="5"/>
        <v>46980799</v>
      </c>
      <c r="H18" s="235">
        <f t="shared" si="5"/>
        <v>46980799</v>
      </c>
      <c r="I18" s="235">
        <f t="shared" si="5"/>
        <v>46980799</v>
      </c>
      <c r="J18" s="235">
        <f t="shared" si="5"/>
        <v>46980799</v>
      </c>
      <c r="K18" s="235">
        <f t="shared" si="5"/>
        <v>46980799</v>
      </c>
      <c r="L18" s="235">
        <f>ROUND($O$18/12,0)-1</f>
        <v>46980798</v>
      </c>
      <c r="M18" s="235">
        <f>ROUND($O$18/12,0)-1</f>
        <v>46980798</v>
      </c>
      <c r="N18" s="235">
        <f t="shared" si="5"/>
        <v>46980799</v>
      </c>
      <c r="O18" s="235">
        <v>563769586</v>
      </c>
      <c r="P18" s="47"/>
      <c r="Q18" s="47"/>
    </row>
    <row r="19" spans="1:18" ht="21" x14ac:dyDescent="0.25">
      <c r="A19" s="233" t="s">
        <v>189</v>
      </c>
      <c r="B19" s="234" t="s">
        <v>113</v>
      </c>
      <c r="C19" s="235">
        <f>ROUND($O$19/12,0)</f>
        <v>9646180</v>
      </c>
      <c r="D19" s="235">
        <f t="shared" ref="D19:J19" si="6">ROUND($O$19/12,0)</f>
        <v>9646180</v>
      </c>
      <c r="E19" s="235">
        <f t="shared" si="6"/>
        <v>9646180</v>
      </c>
      <c r="F19" s="235">
        <f t="shared" si="6"/>
        <v>9646180</v>
      </c>
      <c r="G19" s="235">
        <f t="shared" si="6"/>
        <v>9646180</v>
      </c>
      <c r="H19" s="235">
        <f t="shared" si="6"/>
        <v>9646180</v>
      </c>
      <c r="I19" s="235">
        <f t="shared" si="6"/>
        <v>9646180</v>
      </c>
      <c r="J19" s="235">
        <f t="shared" si="6"/>
        <v>9646180</v>
      </c>
      <c r="K19" s="235">
        <f>ROUND($O$19/12,0)+1</f>
        <v>9646181</v>
      </c>
      <c r="L19" s="235">
        <f>ROUND($O$19/12,0)+1</f>
        <v>9646181</v>
      </c>
      <c r="M19" s="235">
        <f>ROUND($O$19/12,0)+1</f>
        <v>9646181</v>
      </c>
      <c r="N19" s="235">
        <f>ROUND($O$19/12,0)+1</f>
        <v>9646181</v>
      </c>
      <c r="O19" s="235">
        <v>115754164</v>
      </c>
      <c r="P19" s="47"/>
      <c r="Q19" s="47"/>
    </row>
    <row r="20" spans="1:18" x14ac:dyDescent="0.25">
      <c r="A20" s="233" t="s">
        <v>192</v>
      </c>
      <c r="B20" s="233" t="s">
        <v>114</v>
      </c>
      <c r="C20" s="235">
        <f>ROUND($O$20/12,0)</f>
        <v>30600435</v>
      </c>
      <c r="D20" s="235">
        <f t="shared" ref="D20:N20" si="7">ROUND($O$20/12,0)</f>
        <v>30600435</v>
      </c>
      <c r="E20" s="235">
        <f t="shared" si="7"/>
        <v>30600435</v>
      </c>
      <c r="F20" s="235">
        <f t="shared" si="7"/>
        <v>30600435</v>
      </c>
      <c r="G20" s="235">
        <f t="shared" si="7"/>
        <v>30600435</v>
      </c>
      <c r="H20" s="235">
        <f t="shared" si="7"/>
        <v>30600435</v>
      </c>
      <c r="I20" s="235">
        <f>ROUND($O$20/12,0)-1</f>
        <v>30600434</v>
      </c>
      <c r="J20" s="235">
        <f t="shared" si="7"/>
        <v>30600435</v>
      </c>
      <c r="K20" s="235">
        <f t="shared" si="7"/>
        <v>30600435</v>
      </c>
      <c r="L20" s="235">
        <f t="shared" si="7"/>
        <v>30600435</v>
      </c>
      <c r="M20" s="235">
        <f t="shared" si="7"/>
        <v>30600435</v>
      </c>
      <c r="N20" s="235">
        <f t="shared" si="7"/>
        <v>30600435</v>
      </c>
      <c r="O20" s="235">
        <v>367205219</v>
      </c>
      <c r="P20" s="47"/>
      <c r="Q20" s="47"/>
    </row>
    <row r="21" spans="1:18" x14ac:dyDescent="0.25">
      <c r="A21" s="233" t="s">
        <v>195</v>
      </c>
      <c r="B21" s="233" t="s">
        <v>115</v>
      </c>
      <c r="C21" s="235">
        <f>ROUND($O$21/12,0)</f>
        <v>416667</v>
      </c>
      <c r="D21" s="235">
        <f t="shared" ref="D21:N21" si="8">ROUND($O$21/12,0)</f>
        <v>416667</v>
      </c>
      <c r="E21" s="235">
        <f t="shared" si="8"/>
        <v>416667</v>
      </c>
      <c r="F21" s="235">
        <f t="shared" si="8"/>
        <v>416667</v>
      </c>
      <c r="G21" s="235">
        <f t="shared" si="8"/>
        <v>416667</v>
      </c>
      <c r="H21" s="235">
        <f t="shared" si="8"/>
        <v>416667</v>
      </c>
      <c r="I21" s="235">
        <f t="shared" si="8"/>
        <v>416667</v>
      </c>
      <c r="J21" s="235">
        <f>ROUND($O$21/12,0)-1</f>
        <v>416666</v>
      </c>
      <c r="K21" s="235">
        <f>ROUND($O$21/12,0)-1</f>
        <v>416666</v>
      </c>
      <c r="L21" s="235">
        <f>ROUND($O$21/12,0)-1</f>
        <v>416666</v>
      </c>
      <c r="M21" s="235">
        <f>ROUND($O$21/12,0)-1</f>
        <v>416666</v>
      </c>
      <c r="N21" s="235">
        <f t="shared" si="8"/>
        <v>416667</v>
      </c>
      <c r="O21" s="235">
        <v>5000000</v>
      </c>
      <c r="P21" s="47"/>
      <c r="Q21" s="47"/>
    </row>
    <row r="22" spans="1:18" x14ac:dyDescent="0.25">
      <c r="A22" s="233" t="s">
        <v>198</v>
      </c>
      <c r="B22" s="233" t="s">
        <v>598</v>
      </c>
      <c r="C22" s="235">
        <f>ROUND($O$22/12,0)</f>
        <v>5595112</v>
      </c>
      <c r="D22" s="235">
        <f t="shared" ref="D22:J22" si="9">ROUND($O$22/12,0)</f>
        <v>5595112</v>
      </c>
      <c r="E22" s="235">
        <f t="shared" si="9"/>
        <v>5595112</v>
      </c>
      <c r="F22" s="235">
        <f t="shared" si="9"/>
        <v>5595112</v>
      </c>
      <c r="G22" s="235">
        <f t="shared" si="9"/>
        <v>5595112</v>
      </c>
      <c r="H22" s="235">
        <f t="shared" si="9"/>
        <v>5595112</v>
      </c>
      <c r="I22" s="235">
        <f t="shared" si="9"/>
        <v>5595112</v>
      </c>
      <c r="J22" s="235">
        <f t="shared" si="9"/>
        <v>5595112</v>
      </c>
      <c r="K22" s="235">
        <f>ROUND($O$22/12,0)-1</f>
        <v>5595111</v>
      </c>
      <c r="L22" s="235">
        <f>ROUND($O$22/12,0)-1</f>
        <v>5595111</v>
      </c>
      <c r="M22" s="235">
        <f>ROUND($O$22/12,0)-1</f>
        <v>5595111</v>
      </c>
      <c r="N22" s="235">
        <f>ROUND($O$22/12,0)-1</f>
        <v>5595111</v>
      </c>
      <c r="O22" s="235">
        <v>67141340</v>
      </c>
      <c r="P22" s="47"/>
      <c r="Q22" s="47"/>
    </row>
    <row r="23" spans="1:18" x14ac:dyDescent="0.25">
      <c r="A23" s="233" t="s">
        <v>201</v>
      </c>
      <c r="B23" s="233" t="s">
        <v>128</v>
      </c>
      <c r="C23" s="235">
        <v>38404492</v>
      </c>
      <c r="D23" s="236"/>
      <c r="E23" s="236"/>
      <c r="F23" s="236"/>
      <c r="G23" s="236"/>
      <c r="H23" s="235">
        <v>80448010</v>
      </c>
      <c r="I23" s="235">
        <v>80448010</v>
      </c>
      <c r="J23" s="235">
        <v>80448011</v>
      </c>
      <c r="K23" s="236"/>
      <c r="L23" s="236"/>
      <c r="M23" s="236"/>
      <c r="N23" s="236"/>
      <c r="O23" s="235">
        <v>279748523</v>
      </c>
      <c r="P23" s="47"/>
      <c r="Q23" s="47"/>
      <c r="R23" s="47"/>
    </row>
    <row r="24" spans="1:18" x14ac:dyDescent="0.25">
      <c r="A24" s="233" t="s">
        <v>204</v>
      </c>
      <c r="B24" s="234" t="s">
        <v>130</v>
      </c>
      <c r="C24" s="236"/>
      <c r="D24" s="236"/>
      <c r="E24" s="236"/>
      <c r="F24" s="236"/>
      <c r="G24" s="236"/>
      <c r="H24" s="235">
        <v>1459070</v>
      </c>
      <c r="I24" s="235">
        <v>1459070</v>
      </c>
      <c r="J24" s="235">
        <v>1459070</v>
      </c>
      <c r="K24" s="236"/>
      <c r="L24" s="236"/>
      <c r="M24" s="236"/>
      <c r="N24" s="236"/>
      <c r="O24" s="235">
        <v>4377210</v>
      </c>
      <c r="P24" s="47"/>
      <c r="Q24" s="47"/>
    </row>
    <row r="25" spans="1:18" x14ac:dyDescent="0.25">
      <c r="A25" s="233" t="s">
        <v>207</v>
      </c>
      <c r="B25" s="233" t="s">
        <v>132</v>
      </c>
      <c r="C25" s="236"/>
      <c r="D25" s="235"/>
      <c r="E25" s="236"/>
      <c r="F25" s="236"/>
      <c r="G25" s="235"/>
      <c r="H25" s="236"/>
      <c r="I25" s="236"/>
      <c r="J25" s="235"/>
      <c r="K25" s="236"/>
      <c r="L25" s="236"/>
      <c r="M25" s="236"/>
      <c r="N25" s="236"/>
      <c r="O25" s="235"/>
      <c r="P25" s="47"/>
      <c r="Q25" s="47"/>
    </row>
    <row r="26" spans="1:18" x14ac:dyDescent="0.25">
      <c r="A26" s="233" t="s">
        <v>210</v>
      </c>
      <c r="B26" s="233" t="s">
        <v>236</v>
      </c>
      <c r="C26" s="236"/>
      <c r="D26" s="236"/>
      <c r="E26" s="235"/>
      <c r="F26" s="236"/>
      <c r="G26" s="236"/>
      <c r="H26" s="236">
        <v>10757934</v>
      </c>
      <c r="I26" s="236"/>
      <c r="J26" s="236"/>
      <c r="K26" s="236"/>
      <c r="L26" s="236"/>
      <c r="M26" s="236"/>
      <c r="N26" s="236"/>
      <c r="O26" s="235">
        <v>10757934</v>
      </c>
      <c r="P26" s="47"/>
      <c r="Q26" s="47"/>
    </row>
    <row r="27" spans="1:18" x14ac:dyDescent="0.25">
      <c r="A27" s="233" t="s">
        <v>213</v>
      </c>
      <c r="B27" s="233" t="s">
        <v>599</v>
      </c>
      <c r="C27" s="235">
        <f>ROUND($O$27/12,0)</f>
        <v>64504561</v>
      </c>
      <c r="D27" s="235">
        <f t="shared" ref="D27:K27" si="10">ROUND($O$27/12,0)</f>
        <v>64504561</v>
      </c>
      <c r="E27" s="235">
        <f t="shared" si="10"/>
        <v>64504561</v>
      </c>
      <c r="F27" s="235">
        <f t="shared" si="10"/>
        <v>64504561</v>
      </c>
      <c r="G27" s="235">
        <f t="shared" si="10"/>
        <v>64504561</v>
      </c>
      <c r="H27" s="235">
        <f t="shared" si="10"/>
        <v>64504561</v>
      </c>
      <c r="I27" s="235">
        <f t="shared" si="10"/>
        <v>64504561</v>
      </c>
      <c r="J27" s="235">
        <f t="shared" si="10"/>
        <v>64504561</v>
      </c>
      <c r="K27" s="235">
        <f t="shared" si="10"/>
        <v>64504561</v>
      </c>
      <c r="L27" s="235">
        <f>ROUND($O$27/12,0)+1</f>
        <v>64504562</v>
      </c>
      <c r="M27" s="235">
        <f>ROUND($O$27/12,0)+1</f>
        <v>64504562</v>
      </c>
      <c r="N27" s="235">
        <f>ROUND($O$27/12,0)+1</f>
        <v>64504562</v>
      </c>
      <c r="O27" s="235">
        <v>774054735</v>
      </c>
      <c r="P27" s="47"/>
      <c r="Q27" s="47"/>
    </row>
    <row r="28" spans="1:18" x14ac:dyDescent="0.25">
      <c r="A28" s="237" t="s">
        <v>216</v>
      </c>
      <c r="B28" s="237" t="s">
        <v>600</v>
      </c>
      <c r="C28" s="238">
        <f>C18+C19+C20+C21+C22+C23+C24+C25+C26+C27</f>
        <v>196148246</v>
      </c>
      <c r="D28" s="238">
        <f t="shared" ref="D28:N28" si="11">D18+D19+D20+D21+D22+D23+D24+D25+D26+D27</f>
        <v>157743754</v>
      </c>
      <c r="E28" s="238">
        <f t="shared" si="11"/>
        <v>157743754</v>
      </c>
      <c r="F28" s="238">
        <f t="shared" si="11"/>
        <v>157743754</v>
      </c>
      <c r="G28" s="238">
        <f t="shared" si="11"/>
        <v>157743754</v>
      </c>
      <c r="H28" s="238">
        <f t="shared" si="11"/>
        <v>250408768</v>
      </c>
      <c r="I28" s="238">
        <f t="shared" si="11"/>
        <v>239650833</v>
      </c>
      <c r="J28" s="238">
        <f t="shared" si="11"/>
        <v>239650834</v>
      </c>
      <c r="K28" s="238">
        <f t="shared" si="11"/>
        <v>157743753</v>
      </c>
      <c r="L28" s="238">
        <f t="shared" si="11"/>
        <v>157743753</v>
      </c>
      <c r="M28" s="238">
        <f t="shared" si="11"/>
        <v>157743753</v>
      </c>
      <c r="N28" s="238">
        <f t="shared" si="11"/>
        <v>157743755</v>
      </c>
      <c r="O28" s="238">
        <f>O18+O19+O20+O21+O22+O23+O24+O26+O27</f>
        <v>2187808711</v>
      </c>
      <c r="Q28" s="47"/>
    </row>
    <row r="29" spans="1:18" x14ac:dyDescent="0.25">
      <c r="A29" s="237" t="s">
        <v>219</v>
      </c>
      <c r="B29" s="237" t="s">
        <v>601</v>
      </c>
      <c r="C29" s="238">
        <f>C16-C28</f>
        <v>-51330855</v>
      </c>
      <c r="D29" s="238">
        <f t="shared" ref="D29:N29" si="12">D16-D28</f>
        <v>-12926362</v>
      </c>
      <c r="E29" s="238">
        <f t="shared" si="12"/>
        <v>212073638</v>
      </c>
      <c r="F29" s="238">
        <f t="shared" si="12"/>
        <v>-12926362</v>
      </c>
      <c r="G29" s="238">
        <f t="shared" si="12"/>
        <v>-12926362</v>
      </c>
      <c r="H29" s="238">
        <f t="shared" si="12"/>
        <v>-105591376</v>
      </c>
      <c r="I29" s="238">
        <f t="shared" si="12"/>
        <v>-94833441</v>
      </c>
      <c r="J29" s="238">
        <f t="shared" si="12"/>
        <v>-94833441</v>
      </c>
      <c r="K29" s="238">
        <f t="shared" si="12"/>
        <v>212073640</v>
      </c>
      <c r="L29" s="238">
        <f t="shared" si="12"/>
        <v>-12926359</v>
      </c>
      <c r="M29" s="238">
        <f t="shared" si="12"/>
        <v>-12926359</v>
      </c>
      <c r="N29" s="238">
        <f t="shared" si="12"/>
        <v>-12926361</v>
      </c>
      <c r="O29" s="239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mergeCells count="4">
    <mergeCell ref="A1:O1"/>
    <mergeCell ref="A2:O2"/>
    <mergeCell ref="B6:O6"/>
    <mergeCell ref="B17:O17"/>
  </mergeCells>
  <pageMargins left="0.7" right="0.7" top="0.75" bottom="0.75" header="0.3" footer="0.3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G23"/>
  <sheetViews>
    <sheetView topLeftCell="A2" zoomScaleNormal="100" workbookViewId="0">
      <selection activeCell="A4" sqref="A4:B4"/>
    </sheetView>
  </sheetViews>
  <sheetFormatPr defaultRowHeight="11.25" x14ac:dyDescent="0.2"/>
  <cols>
    <col min="1" max="1" width="36.85546875" style="166" customWidth="1"/>
    <col min="2" max="2" width="16.5703125" style="166" bestFit="1" customWidth="1"/>
    <col min="3" max="3" width="10.85546875" style="166" bestFit="1" customWidth="1"/>
    <col min="4" max="4" width="9.85546875" style="166" bestFit="1" customWidth="1"/>
    <col min="5" max="5" width="9.140625" style="166"/>
    <col min="6" max="6" width="14.42578125" style="166" customWidth="1"/>
    <col min="7" max="7" width="16.140625" style="48" bestFit="1" customWidth="1"/>
    <col min="8" max="16384" width="9.140625" style="166"/>
  </cols>
  <sheetData>
    <row r="2" spans="1:2" ht="36" customHeight="1" x14ac:dyDescent="0.2">
      <c r="A2" s="251" t="s">
        <v>262</v>
      </c>
      <c r="B2" s="251"/>
    </row>
    <row r="3" spans="1:2" x14ac:dyDescent="0.2">
      <c r="A3" s="217"/>
      <c r="B3" s="217"/>
    </row>
    <row r="4" spans="1:2" x14ac:dyDescent="0.2">
      <c r="A4" s="260" t="s">
        <v>610</v>
      </c>
      <c r="B4" s="260"/>
    </row>
    <row r="5" spans="1:2" x14ac:dyDescent="0.2">
      <c r="A5" s="216" t="s">
        <v>263</v>
      </c>
      <c r="B5" s="216" t="s">
        <v>547</v>
      </c>
    </row>
    <row r="6" spans="1:2" x14ac:dyDescent="0.2">
      <c r="A6" s="216">
        <v>1</v>
      </c>
      <c r="B6" s="216">
        <v>2</v>
      </c>
    </row>
    <row r="7" spans="1:2" x14ac:dyDescent="0.2">
      <c r="A7" s="171" t="s">
        <v>395</v>
      </c>
      <c r="B7" s="216"/>
    </row>
    <row r="8" spans="1:2" ht="22.5" x14ac:dyDescent="0.2">
      <c r="A8" s="54" t="s">
        <v>567</v>
      </c>
      <c r="B8" s="23">
        <v>1800000</v>
      </c>
    </row>
    <row r="9" spans="1:2" ht="33.75" x14ac:dyDescent="0.2">
      <c r="A9" s="54" t="s">
        <v>568</v>
      </c>
      <c r="B9" s="23">
        <v>13200000</v>
      </c>
    </row>
    <row r="10" spans="1:2" x14ac:dyDescent="0.2">
      <c r="A10" s="54" t="s">
        <v>569</v>
      </c>
      <c r="B10" s="23">
        <v>1700000</v>
      </c>
    </row>
    <row r="11" spans="1:2" ht="22.5" x14ac:dyDescent="0.2">
      <c r="A11" s="54" t="s">
        <v>570</v>
      </c>
      <c r="B11" s="23">
        <v>99242000</v>
      </c>
    </row>
    <row r="12" spans="1:2" ht="22.5" x14ac:dyDescent="0.2">
      <c r="A12" s="54" t="s">
        <v>571</v>
      </c>
      <c r="B12" s="23">
        <v>42943000</v>
      </c>
    </row>
    <row r="13" spans="1:2" x14ac:dyDescent="0.2">
      <c r="A13" s="54" t="s">
        <v>572</v>
      </c>
      <c r="B13" s="23">
        <v>260000</v>
      </c>
    </row>
    <row r="14" spans="1:2" x14ac:dyDescent="0.2">
      <c r="A14" s="54" t="s">
        <v>573</v>
      </c>
      <c r="B14" s="23">
        <v>20000000</v>
      </c>
    </row>
    <row r="15" spans="1:2" ht="22.5" x14ac:dyDescent="0.2">
      <c r="A15" s="54" t="s">
        <v>574</v>
      </c>
      <c r="B15" s="23">
        <v>5000000</v>
      </c>
    </row>
    <row r="16" spans="1:2" x14ac:dyDescent="0.2">
      <c r="A16" s="54" t="s">
        <v>575</v>
      </c>
      <c r="B16" s="23">
        <v>31900000</v>
      </c>
    </row>
    <row r="17" spans="1:2" x14ac:dyDescent="0.2">
      <c r="A17" s="54" t="s">
        <v>576</v>
      </c>
      <c r="B17" s="23">
        <v>30000000</v>
      </c>
    </row>
    <row r="18" spans="1:2" x14ac:dyDescent="0.2">
      <c r="A18" s="54" t="s">
        <v>577</v>
      </c>
      <c r="B18" s="23">
        <v>23420000</v>
      </c>
    </row>
    <row r="19" spans="1:2" x14ac:dyDescent="0.2">
      <c r="A19" s="54" t="s">
        <v>578</v>
      </c>
      <c r="B19" s="23">
        <v>2399871</v>
      </c>
    </row>
    <row r="20" spans="1:2" x14ac:dyDescent="0.2">
      <c r="A20" s="54" t="s">
        <v>536</v>
      </c>
      <c r="B20" s="23">
        <v>7883652</v>
      </c>
    </row>
    <row r="21" spans="1:2" x14ac:dyDescent="0.2">
      <c r="A21" s="53" t="s">
        <v>265</v>
      </c>
      <c r="B21" s="14">
        <f>SUM(B7:B20)</f>
        <v>279748523</v>
      </c>
    </row>
    <row r="22" spans="1:2" x14ac:dyDescent="0.2">
      <c r="B22" s="214"/>
    </row>
    <row r="23" spans="1:2" x14ac:dyDescent="0.2">
      <c r="B23" s="214"/>
    </row>
  </sheetData>
  <mergeCells count="2">
    <mergeCell ref="A4:B4"/>
    <mergeCell ref="A2:B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2:B26"/>
  <sheetViews>
    <sheetView topLeftCell="A4" zoomScaleNormal="100" workbookViewId="0">
      <selection activeCell="A4" sqref="A4:B4"/>
    </sheetView>
  </sheetViews>
  <sheetFormatPr defaultRowHeight="15" x14ac:dyDescent="0.25"/>
  <cols>
    <col min="1" max="1" width="38.7109375" customWidth="1"/>
    <col min="2" max="2" width="16.7109375" customWidth="1"/>
  </cols>
  <sheetData>
    <row r="2" spans="1:2" ht="15.75" customHeight="1" x14ac:dyDescent="0.25">
      <c r="A2" s="257" t="s">
        <v>266</v>
      </c>
      <c r="B2" s="257"/>
    </row>
    <row r="3" spans="1:2" ht="15.75" customHeight="1" x14ac:dyDescent="0.25">
      <c r="A3" s="149"/>
      <c r="B3" s="149"/>
    </row>
    <row r="4" spans="1:2" ht="38.25" customHeight="1" x14ac:dyDescent="0.25">
      <c r="A4" s="261" t="s">
        <v>611</v>
      </c>
      <c r="B4" s="261"/>
    </row>
    <row r="5" spans="1:2" x14ac:dyDescent="0.25">
      <c r="A5" s="52" t="s">
        <v>267</v>
      </c>
      <c r="B5" s="52" t="s">
        <v>547</v>
      </c>
    </row>
    <row r="6" spans="1:2" x14ac:dyDescent="0.25">
      <c r="A6" s="49">
        <v>1</v>
      </c>
      <c r="B6" s="49">
        <v>2</v>
      </c>
    </row>
    <row r="7" spans="1:2" x14ac:dyDescent="0.25">
      <c r="A7" s="54" t="s">
        <v>537</v>
      </c>
      <c r="B7" s="23">
        <v>4377210</v>
      </c>
    </row>
    <row r="8" spans="1:2" x14ac:dyDescent="0.25">
      <c r="A8" s="54"/>
      <c r="B8" s="23"/>
    </row>
    <row r="9" spans="1:2" x14ac:dyDescent="0.25">
      <c r="A9" s="54"/>
      <c r="B9" s="23"/>
    </row>
    <row r="10" spans="1:2" x14ac:dyDescent="0.25">
      <c r="A10" s="54"/>
      <c r="B10" s="23"/>
    </row>
    <row r="11" spans="1:2" x14ac:dyDescent="0.25">
      <c r="A11" s="54"/>
      <c r="B11" s="23"/>
    </row>
    <row r="12" spans="1:2" x14ac:dyDescent="0.25">
      <c r="A12" s="54"/>
      <c r="B12" s="54"/>
    </row>
    <row r="13" spans="1:2" x14ac:dyDescent="0.25">
      <c r="A13" s="54"/>
      <c r="B13" s="54"/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  <row r="21" spans="1:2" x14ac:dyDescent="0.25">
      <c r="A21" s="54"/>
      <c r="B21" s="54"/>
    </row>
    <row r="22" spans="1:2" x14ac:dyDescent="0.25">
      <c r="A22" s="54"/>
      <c r="B22" s="54"/>
    </row>
    <row r="23" spans="1:2" x14ac:dyDescent="0.25">
      <c r="A23" s="54"/>
      <c r="B23" s="54"/>
    </row>
    <row r="24" spans="1:2" x14ac:dyDescent="0.25">
      <c r="A24" s="54"/>
      <c r="B24" s="54"/>
    </row>
    <row r="25" spans="1:2" x14ac:dyDescent="0.25">
      <c r="A25" s="17"/>
      <c r="B25" s="54"/>
    </row>
    <row r="26" spans="1:2" x14ac:dyDescent="0.25">
      <c r="A26" s="13" t="s">
        <v>265</v>
      </c>
      <c r="B26" s="14">
        <f>SUM(B7:B25)</f>
        <v>4377210</v>
      </c>
    </row>
  </sheetData>
  <mergeCells count="2">
    <mergeCell ref="A4:B4"/>
    <mergeCell ref="A2:B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F24"/>
  <sheetViews>
    <sheetView zoomScaleNormal="100" workbookViewId="0">
      <selection activeCell="A2" sqref="A2:D2"/>
    </sheetView>
  </sheetViews>
  <sheetFormatPr defaultRowHeight="11.25" x14ac:dyDescent="0.2"/>
  <cols>
    <col min="1" max="1" width="34.85546875" style="166" customWidth="1"/>
    <col min="2" max="4" width="12.7109375" style="166" customWidth="1"/>
    <col min="5" max="16384" width="9.140625" style="166"/>
  </cols>
  <sheetData>
    <row r="2" spans="1:6" x14ac:dyDescent="0.2">
      <c r="A2" s="262" t="s">
        <v>612</v>
      </c>
      <c r="B2" s="262"/>
      <c r="C2" s="262"/>
      <c r="D2" s="262"/>
    </row>
    <row r="3" spans="1:6" x14ac:dyDescent="0.2">
      <c r="A3" s="176"/>
      <c r="B3" s="176"/>
      <c r="C3" s="176"/>
      <c r="D3" s="176"/>
    </row>
    <row r="4" spans="1:6" x14ac:dyDescent="0.2">
      <c r="A4" s="167" t="s">
        <v>268</v>
      </c>
      <c r="B4" s="263" t="s">
        <v>264</v>
      </c>
      <c r="C4" s="263"/>
      <c r="D4" s="263"/>
    </row>
    <row r="5" spans="1:6" x14ac:dyDescent="0.2">
      <c r="D5" s="218"/>
    </row>
    <row r="6" spans="1:6" x14ac:dyDescent="0.2">
      <c r="A6" s="177" t="s">
        <v>269</v>
      </c>
      <c r="B6" s="148" t="s">
        <v>278</v>
      </c>
      <c r="C6" s="148">
        <v>2020</v>
      </c>
      <c r="D6" s="148" t="s">
        <v>7</v>
      </c>
    </row>
    <row r="7" spans="1:6" x14ac:dyDescent="0.2">
      <c r="A7" s="12" t="s">
        <v>270</v>
      </c>
      <c r="B7" s="24"/>
      <c r="C7" s="24"/>
      <c r="D7" s="24"/>
    </row>
    <row r="8" spans="1:6" x14ac:dyDescent="0.2">
      <c r="A8" s="25" t="s">
        <v>271</v>
      </c>
      <c r="B8" s="26"/>
      <c r="C8" s="26"/>
      <c r="D8" s="27"/>
    </row>
    <row r="9" spans="1:6" x14ac:dyDescent="0.2">
      <c r="A9" s="12" t="s">
        <v>272</v>
      </c>
      <c r="B9" s="24">
        <v>15000000</v>
      </c>
      <c r="C9" s="24">
        <f>103775256-951230-15000000</f>
        <v>87824026</v>
      </c>
      <c r="D9" s="24">
        <f>B9+C9</f>
        <v>102824026</v>
      </c>
      <c r="F9" s="59"/>
    </row>
    <row r="10" spans="1:6" x14ac:dyDescent="0.2">
      <c r="A10" s="12" t="s">
        <v>273</v>
      </c>
      <c r="B10" s="12"/>
      <c r="C10" s="12"/>
      <c r="D10" s="28">
        <v>0</v>
      </c>
    </row>
    <row r="11" spans="1:6" x14ac:dyDescent="0.2">
      <c r="A11" s="12" t="s">
        <v>274</v>
      </c>
      <c r="B11" s="12"/>
      <c r="C11" s="12"/>
      <c r="D11" s="28">
        <v>0</v>
      </c>
    </row>
    <row r="12" spans="1:6" x14ac:dyDescent="0.2">
      <c r="A12" s="12" t="s">
        <v>275</v>
      </c>
      <c r="B12" s="12"/>
      <c r="C12" s="12"/>
      <c r="D12" s="28">
        <v>0</v>
      </c>
    </row>
    <row r="13" spans="1:6" x14ac:dyDescent="0.2">
      <c r="A13" s="12"/>
      <c r="B13" s="12"/>
      <c r="C13" s="12"/>
      <c r="D13" s="28">
        <v>0</v>
      </c>
    </row>
    <row r="14" spans="1:6" x14ac:dyDescent="0.2">
      <c r="A14" s="177" t="s">
        <v>276</v>
      </c>
      <c r="B14" s="24">
        <f>SUM(B7:B13)</f>
        <v>15000000</v>
      </c>
      <c r="C14" s="24">
        <f t="shared" ref="C14:D14" si="0">SUM(C7:C13)</f>
        <v>87824026</v>
      </c>
      <c r="D14" s="24">
        <f t="shared" si="0"/>
        <v>102824026</v>
      </c>
    </row>
    <row r="15" spans="1:6" x14ac:dyDescent="0.2">
      <c r="A15" s="12"/>
      <c r="B15" s="12"/>
      <c r="C15" s="12"/>
      <c r="D15" s="12"/>
    </row>
    <row r="16" spans="1:6" x14ac:dyDescent="0.2">
      <c r="A16" s="177" t="s">
        <v>277</v>
      </c>
      <c r="B16" s="148" t="s">
        <v>278</v>
      </c>
      <c r="C16" s="148">
        <v>2020</v>
      </c>
      <c r="D16" s="148" t="s">
        <v>7</v>
      </c>
    </row>
    <row r="17" spans="1:4" x14ac:dyDescent="0.2">
      <c r="A17" s="12" t="s">
        <v>279</v>
      </c>
      <c r="B17" s="12"/>
      <c r="C17" s="24">
        <v>40337391</v>
      </c>
      <c r="D17" s="229">
        <f>B17+C17</f>
        <v>40337391</v>
      </c>
    </row>
    <row r="18" spans="1:4" x14ac:dyDescent="0.2">
      <c r="A18" s="12" t="s">
        <v>280</v>
      </c>
      <c r="B18" s="12"/>
      <c r="C18" s="24">
        <v>46930000</v>
      </c>
      <c r="D18" s="229">
        <f t="shared" ref="D18:D20" si="1">B18+C18</f>
        <v>46930000</v>
      </c>
    </row>
    <row r="19" spans="1:4" x14ac:dyDescent="0.2">
      <c r="A19" s="12" t="s">
        <v>281</v>
      </c>
      <c r="B19" s="24">
        <v>15000000</v>
      </c>
      <c r="C19" s="24">
        <f>16507865-15000000-951230</f>
        <v>556635</v>
      </c>
      <c r="D19" s="229">
        <f t="shared" si="1"/>
        <v>15556635</v>
      </c>
    </row>
    <row r="20" spans="1:4" x14ac:dyDescent="0.2">
      <c r="A20" s="12"/>
      <c r="B20" s="12"/>
      <c r="C20" s="12"/>
      <c r="D20" s="229">
        <f t="shared" si="1"/>
        <v>0</v>
      </c>
    </row>
    <row r="21" spans="1:4" x14ac:dyDescent="0.2">
      <c r="A21" s="12"/>
      <c r="B21" s="12"/>
      <c r="C21" s="12"/>
      <c r="D21" s="28">
        <v>0</v>
      </c>
    </row>
    <row r="22" spans="1:4" x14ac:dyDescent="0.2">
      <c r="A22" s="12"/>
      <c r="B22" s="12"/>
      <c r="C22" s="12"/>
      <c r="D22" s="28">
        <v>0</v>
      </c>
    </row>
    <row r="23" spans="1:4" x14ac:dyDescent="0.2">
      <c r="A23" s="177" t="s">
        <v>261</v>
      </c>
      <c r="B23" s="24">
        <f>SUM(B19:B22)</f>
        <v>15000000</v>
      </c>
      <c r="C23" s="24">
        <f>C17+C18+C19</f>
        <v>87824026</v>
      </c>
      <c r="D23" s="24">
        <f>D17+D18+D19</f>
        <v>102824026</v>
      </c>
    </row>
    <row r="24" spans="1:4" x14ac:dyDescent="0.2">
      <c r="A24" s="165"/>
      <c r="B24" s="170"/>
      <c r="C24" s="170"/>
      <c r="D24" s="170"/>
    </row>
  </sheetData>
  <mergeCells count="2">
    <mergeCell ref="A2:D2"/>
    <mergeCell ref="B4:D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6</vt:i4>
      </vt:variant>
    </vt:vector>
  </HeadingPairs>
  <TitlesOfParts>
    <vt:vector size="27" baseType="lpstr">
      <vt:lpstr>1. melléklet</vt:lpstr>
      <vt:lpstr>2. melléklet</vt:lpstr>
      <vt:lpstr>3. melléklet</vt:lpstr>
      <vt:lpstr>4.1 melléklet</vt:lpstr>
      <vt:lpstr>4.2 melléklet</vt:lpstr>
      <vt:lpstr>5. melléklet</vt:lpstr>
      <vt:lpstr>6.1 melléklet</vt:lpstr>
      <vt:lpstr> 6.2 melléklet</vt:lpstr>
      <vt:lpstr> 6.3 melléklet</vt:lpstr>
      <vt:lpstr> 6.4 melléklet</vt:lpstr>
      <vt:lpstr>7. melléklet</vt:lpstr>
      <vt:lpstr>8. melléklet</vt:lpstr>
      <vt:lpstr>9.1 melléklet</vt:lpstr>
      <vt:lpstr>9.2 melléklet bevétel</vt:lpstr>
      <vt:lpstr>9.2 kiadás</vt:lpstr>
      <vt:lpstr>9.3 melléklet</vt:lpstr>
      <vt:lpstr> 9.4 melléklet</vt:lpstr>
      <vt:lpstr>9.5 melléklet</vt:lpstr>
      <vt:lpstr>9.6 melléklet</vt:lpstr>
      <vt:lpstr>9.7 melléklet</vt:lpstr>
      <vt:lpstr>9.8 melléklet</vt:lpstr>
      <vt:lpstr>'1. melléklet'!Nyomtatási_terület</vt:lpstr>
      <vt:lpstr>'2. melléklet'!Nyomtatási_terület</vt:lpstr>
      <vt:lpstr>'4.1 melléklet'!Nyomtatási_terület</vt:lpstr>
      <vt:lpstr>'7. melléklet'!Nyomtatási_terület</vt:lpstr>
      <vt:lpstr>'9.1 melléklet'!Nyomtatási_terület</vt:lpstr>
      <vt:lpstr>'9.8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Harsányiné Farkas Judit</dc:creator>
  <cp:lastModifiedBy>Kántor Zsuzsanna</cp:lastModifiedBy>
  <cp:lastPrinted>2019-03-04T10:08:10Z</cp:lastPrinted>
  <dcterms:created xsi:type="dcterms:W3CDTF">2018-12-03T11:00:00Z</dcterms:created>
  <dcterms:modified xsi:type="dcterms:W3CDTF">2019-07-02T10:28:07Z</dcterms:modified>
</cp:coreProperties>
</file>