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M:\TESTÜLET\2024\02.29\2. np 2024. évi  Költségvetés megalkotása\"/>
    </mc:Choice>
  </mc:AlternateContent>
  <xr:revisionPtr revIDLastSave="0" documentId="8_{5BD63E8D-DEE7-47B4-971D-486CD0F60657}" xr6:coauthVersionLast="47" xr6:coauthVersionMax="47" xr10:uidLastSave="{00000000-0000-0000-0000-000000000000}"/>
  <bookViews>
    <workbookView xWindow="-120" yWindow="-120" windowWidth="29040" windowHeight="15840" xr2:uid="{CB3726CC-C149-4181-A129-9C890605F0E3}"/>
  </bookViews>
  <sheets>
    <sheet name="01" sheetId="5" r:id="rId1"/>
    <sheet name="02" sheetId="6" r:id="rId2"/>
    <sheet name="03" sheetId="7" r:id="rId3"/>
    <sheet name="04" sheetId="8" r:id="rId4"/>
    <sheet name="05" sheetId="18" r:id="rId5"/>
    <sheet name="06" sheetId="9" r:id="rId6"/>
    <sheet name="07" sheetId="19" r:id="rId7"/>
    <sheet name="08" sheetId="10" r:id="rId8"/>
    <sheet name="09" sheetId="11" r:id="rId9"/>
    <sheet name="10" sheetId="20" r:id="rId10"/>
    <sheet name="11" sheetId="2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" r:id="rId18"/>
    <sheet name="19" sheetId="2" r:id="rId19"/>
    <sheet name="20" sheetId="4" r:id="rId20"/>
    <sheet name="21" sheetId="22" r:id="rId21"/>
  </sheets>
  <externalReferences>
    <externalReference r:id="rId22"/>
    <externalReference r:id="rId2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2" l="1"/>
  <c r="F22" i="21" l="1"/>
  <c r="E22" i="21"/>
  <c r="D22" i="21"/>
  <c r="C22" i="21"/>
  <c r="G22" i="21" s="1"/>
  <c r="G21" i="21"/>
  <c r="G20" i="21"/>
  <c r="G19" i="21"/>
  <c r="G18" i="21"/>
  <c r="G17" i="21"/>
  <c r="G16" i="21"/>
  <c r="E35" i="20"/>
  <c r="D35" i="20"/>
  <c r="C35" i="20"/>
  <c r="F34" i="20"/>
  <c r="F33" i="20"/>
  <c r="F32" i="20"/>
  <c r="F31" i="20"/>
  <c r="F35" i="20" s="1"/>
  <c r="E30" i="20"/>
  <c r="D30" i="20"/>
  <c r="C30" i="20"/>
  <c r="F29" i="20"/>
  <c r="F28" i="20"/>
  <c r="F27" i="20"/>
  <c r="F26" i="20"/>
  <c r="F30" i="20" s="1"/>
  <c r="F25" i="20"/>
  <c r="F24" i="20"/>
  <c r="C18" i="20"/>
  <c r="C14" i="19"/>
  <c r="E15" i="18"/>
  <c r="D15" i="18"/>
  <c r="C15" i="18"/>
  <c r="F14" i="18"/>
  <c r="F13" i="18"/>
  <c r="F12" i="18"/>
  <c r="F11" i="18"/>
  <c r="F10" i="18"/>
  <c r="F15" i="18" s="1"/>
  <c r="D97" i="12"/>
  <c r="F14" i="11"/>
  <c r="E14" i="11"/>
  <c r="C14" i="11"/>
  <c r="G13" i="11"/>
  <c r="G12" i="11"/>
  <c r="G11" i="11"/>
  <c r="G10" i="11"/>
  <c r="G9" i="11"/>
  <c r="G14" i="11" s="1"/>
  <c r="F70" i="10"/>
  <c r="E70" i="10"/>
  <c r="D70" i="10"/>
  <c r="C70" i="10"/>
  <c r="G14" i="10"/>
  <c r="G13" i="10"/>
  <c r="G12" i="10"/>
  <c r="G11" i="10"/>
  <c r="G10" i="10"/>
  <c r="G9" i="10"/>
  <c r="G70" i="10" s="1"/>
  <c r="E56" i="5"/>
  <c r="E55" i="5"/>
  <c r="E54" i="5"/>
  <c r="E53" i="5"/>
  <c r="E52" i="5"/>
  <c r="E51" i="5"/>
  <c r="C50" i="5"/>
  <c r="E49" i="5"/>
  <c r="E48" i="5"/>
  <c r="E47" i="5"/>
  <c r="E46" i="5"/>
  <c r="E45" i="5"/>
  <c r="E44" i="5"/>
  <c r="C43" i="5"/>
  <c r="E42" i="5"/>
  <c r="E41" i="5"/>
  <c r="E40" i="5"/>
  <c r="E39" i="5"/>
  <c r="E38" i="5"/>
  <c r="E37" i="5"/>
  <c r="C36" i="5"/>
  <c r="E35" i="5"/>
  <c r="E32" i="5"/>
  <c r="E31" i="5"/>
  <c r="E30" i="5"/>
  <c r="C29" i="5"/>
  <c r="E28" i="5"/>
  <c r="E25" i="5"/>
  <c r="E24" i="5"/>
  <c r="E23" i="5"/>
  <c r="C22" i="5"/>
  <c r="J21" i="5"/>
  <c r="I21" i="5"/>
  <c r="H21" i="5"/>
  <c r="H10" i="5"/>
  <c r="F17" i="4"/>
  <c r="E17" i="4"/>
  <c r="E14" i="1"/>
  <c r="E23" i="1" s="1"/>
  <c r="D14" i="1"/>
  <c r="D23" i="1" s="1"/>
</calcChain>
</file>

<file path=xl/sharedStrings.xml><?xml version="1.0" encoding="utf-8"?>
<sst xmlns="http://schemas.openxmlformats.org/spreadsheetml/2006/main" count="2313" uniqueCount="940">
  <si>
    <t>20. melléklet a(z) .../20.. (… . … .) önkormányzati rendelethez</t>
  </si>
  <si>
    <t>Kerepes Város Önkormányzata</t>
  </si>
  <si>
    <t>Az önkormányzat által adott közvetett támogatások tervezése</t>
  </si>
  <si>
    <t>Adatok forintban</t>
  </si>
  <si>
    <t>A</t>
  </si>
  <si>
    <t>B</t>
  </si>
  <si>
    <t>C</t>
  </si>
  <si>
    <t>D</t>
  </si>
  <si>
    <t>Sor-szám</t>
  </si>
  <si>
    <t>Bevételi jogcím</t>
  </si>
  <si>
    <t>Kedvezmény nélkül elérhető tervezett bevétel</t>
  </si>
  <si>
    <t>Kedvezmények tervezett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</si>
  <si>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</si>
  <si>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</si>
  <si>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</si>
  <si>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</si>
  <si>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</si>
  <si>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>5.1.</t>
  </si>
  <si>
    <t xml:space="preserve"> -ebből:       magánszemélyek kommunális adója</t>
  </si>
  <si>
    <t>5.2.</t>
  </si>
  <si>
    <t xml:space="preserve">Idegenforgalmi adó tartózkodás után </t>
  </si>
  <si>
    <t>5.3.</t>
  </si>
  <si>
    <t xml:space="preserve">Iparűzési adó állandó jelleggel végzett iparűzési tevékenység után </t>
  </si>
  <si>
    <t>6</t>
  </si>
  <si>
    <t>Gépjárműadóból biztosított kedvezmény, mentesség</t>
  </si>
  <si>
    <t>7</t>
  </si>
  <si>
    <t>Helyiségek hasznosítása utáni kedvezmény, mentesség</t>
  </si>
  <si>
    <t>8</t>
  </si>
  <si>
    <t>Eszközök hasznosítása utáni kedvezmény, mentesség</t>
  </si>
  <si>
    <t>9</t>
  </si>
  <si>
    <t>Egyéb kedvezmény</t>
  </si>
  <si>
    <t>10</t>
  </si>
  <si>
    <t>Egyéb kölcsön elengedése</t>
  </si>
  <si>
    <t>11</t>
  </si>
  <si>
    <t>Összesen:</t>
  </si>
  <si>
    <t>21. melléklet a(z) .../20.. (… . … .) önkormányzati rendelethez</t>
  </si>
  <si>
    <t>Előirányzat felhasználási terv - 2024. évre</t>
  </si>
  <si>
    <t>1. Bevételi jogcímek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</si>
  <si>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</si>
  <si>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</si>
  <si>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</si>
  <si>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</si>
  <si>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</si>
  <si>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</si>
  <si>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</si>
  <si>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</si>
  <si>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</si>
  <si>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</si>
  <si>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</si>
  <si>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R.</t>
  </si>
  <si>
    <t>Megnevezés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</si>
  <si>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</si>
  <si>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</si>
  <si>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</si>
  <si>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</si>
  <si>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</si>
  <si>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</si>
  <si>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</si>
  <si>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</si>
  <si>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</si>
  <si>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</si>
  <si>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</si>
  <si>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</si>
  <si>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B1</t>
  </si>
  <si>
    <t>Önkormányzatok működési támogatásai</t>
  </si>
  <si>
    <t>B2</t>
  </si>
  <si>
    <t>Felhalmozási célú támogatások ÁH-on belül</t>
  </si>
  <si>
    <t>B3</t>
  </si>
  <si>
    <t>Közhatalmi bevételek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</si>
  <si>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</si>
  <si>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</si>
  <si>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</si>
  <si>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</si>
  <si>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</si>
  <si>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</si>
  <si>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</si>
  <si>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</si>
  <si>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</si>
  <si>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Finanszírozási bevételek</t>
  </si>
  <si>
    <t>Bevételek összesen:</t>
  </si>
  <si>
    <t>2. Kiadási jogcímek</t>
  </si>
  <si>
    <t>K1</t>
  </si>
  <si>
    <t>Személyi juttatások</t>
  </si>
  <si>
    <t>K2</t>
  </si>
  <si>
    <t>Munkaadókat terhelő járulékok és szha.</t>
  </si>
  <si>
    <t>K3</t>
  </si>
  <si>
    <t>Dologi  kiadások</t>
  </si>
  <si>
    <t>K4</t>
  </si>
  <si>
    <t>Ellátottak pénzbeli juttatásai</t>
  </si>
  <si>
    <t>K5</t>
  </si>
  <si>
    <t xml:space="preserve"> Egyéb működési célú kiadások</t>
  </si>
  <si>
    <t>K6</t>
  </si>
  <si>
    <t>Beruházások</t>
  </si>
  <si>
    <t>K7</t>
  </si>
  <si>
    <t>Felújítások</t>
  </si>
  <si>
    <t>K8</t>
  </si>
  <si>
    <t>Egyéb felhalmozási kiadások</t>
  </si>
  <si>
    <t>K9</t>
  </si>
  <si>
    <t>Finanszírozási kiadások</t>
  </si>
  <si>
    <t>Kiadások összesen:</t>
  </si>
  <si>
    <t>3. Bevételek és kiadások havi tervezett egyenlegei</t>
  </si>
  <si>
    <t>BK</t>
  </si>
  <si>
    <t>Bevételek és kiadások havi egyenlege</t>
  </si>
  <si>
    <t>4. Pénzkészlet várható havi egyenlegei</t>
  </si>
  <si>
    <t>Nyitó pénzkészlet</t>
  </si>
  <si>
    <t xml:space="preserve"> + bevételek</t>
  </si>
  <si>
    <t xml:space="preserve"> - kiadások</t>
  </si>
  <si>
    <t>Záró pénzkészlet</t>
  </si>
  <si>
    <t>Összesen</t>
  </si>
  <si>
    <t>Kimutatás 2024. évben céljelleggel tervezett támogatásokról</t>
  </si>
  <si>
    <t>Sor-
szám</t>
  </si>
  <si>
    <t>Támogatott szervezet neve</t>
  </si>
  <si>
    <t>Támogatás célja</t>
  </si>
  <si>
    <t>Támogatási igény</t>
  </si>
  <si>
    <t>2024. évi előirányzat</t>
  </si>
  <si>
    <t>Kerepesi Városüzemeltetési Nonprofit Kft.</t>
  </si>
  <si>
    <t>működési támogatás hozzájárulás</t>
  </si>
  <si>
    <t>Újkerepesi Polgárőr Egyesület</t>
  </si>
  <si>
    <t>Kerepesi Városi Sport Egyesület</t>
  </si>
  <si>
    <t xml:space="preserve">   Bursa Hungarica (ellátottak pénzbeli juttatásai között szerepel 600.000)</t>
  </si>
  <si>
    <t>Gödöllői Vác térség önkormányzati hozzájárulás</t>
  </si>
  <si>
    <t>Civilek</t>
  </si>
  <si>
    <t>Tiszteletdíj felajánlás</t>
  </si>
  <si>
    <t>Helyi közösségi közlekedés támogatása</t>
  </si>
  <si>
    <t>1. melléklet a(z) .../20.. (… . … .) önkormányzati rendelethez</t>
  </si>
  <si>
    <t>2024. évi költségvetésének címrendje</t>
  </si>
  <si>
    <t>Cím szám</t>
  </si>
  <si>
    <t>Alcím szám</t>
  </si>
  <si>
    <t>Cím neve</t>
  </si>
  <si>
    <t>Alcím neve</t>
  </si>
  <si>
    <t>Kiadás</t>
  </si>
  <si>
    <t>Bevétel</t>
  </si>
  <si>
    <t>Saját bevétel</t>
  </si>
  <si>
    <t>Önkormányzati támogatás</t>
  </si>
  <si>
    <t>Állami támogatás</t>
  </si>
  <si>
    <t>Személyi  juttatások</t>
  </si>
  <si>
    <t>Munkaadókat terhelő járulékok</t>
  </si>
  <si>
    <t>Egyéb működési célú kiadások</t>
  </si>
  <si>
    <t>Céltartalék</t>
  </si>
  <si>
    <t>Fenntartott költségvetési szervek</t>
  </si>
  <si>
    <t>Kerepesi Polgármesteri Hivatal</t>
  </si>
  <si>
    <t>Ellátási díjak</t>
  </si>
  <si>
    <t>Kerepesi Napközi-Otthonos Óvoda</t>
  </si>
  <si>
    <t>Kerepesi Babaliget Bölcsőde</t>
  </si>
  <si>
    <t>Szabó Magda Művelődési Ház és Könyvtár</t>
  </si>
  <si>
    <t>Kerepes Város Szociális Alapszolgáltatási Központ</t>
  </si>
  <si>
    <t>2. melléklet a(z) .../20.. (… . … .) önkormányzati rendelethez</t>
  </si>
  <si>
    <t>2024. évi költségvetésének összevont mérlege</t>
  </si>
  <si>
    <t>Kötelező feladatok</t>
  </si>
  <si>
    <t>Önként vállalt feladatok</t>
  </si>
  <si>
    <t>Államigazgatási feladatok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</si>
  <si>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</si>
  <si>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</si>
  <si>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</si>
  <si>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</si>
  <si>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</si>
  <si>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</si>
  <si>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</si>
  <si>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</si>
  <si>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</si>
  <si>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</si>
  <si>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</si>
  <si>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</si>
  <si>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</si>
  <si>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</si>
  <si>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</si>
  <si>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</si>
  <si>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</si>
  <si>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</si>
  <si>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</si>
  <si>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</si>
  <si>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</si>
  <si>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</si>
  <si>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</si>
  <si>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</si>
  <si>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</si>
  <si>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</si>
  <si>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</si>
  <si>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</si>
  <si>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</si>
  <si>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</si>
  <si>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</si>
  <si>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</si>
  <si>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</si>
  <si>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</si>
  <si>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</si>
  <si>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</si>
  <si>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</si>
  <si>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</si>
  <si>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</si>
  <si>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</si>
  <si>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</si>
  <si>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</si>
  <si>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</si>
  <si>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</si>
  <si>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</si>
  <si>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 xml:space="preserve"> Vagyoni típusú adók előirányzata</t>
  </si>
  <si>
    <t>4.2.</t>
  </si>
  <si>
    <t xml:space="preserve"> Értékesítési és forgalmi adók előirányzata</t>
  </si>
  <si>
    <t>4.3.</t>
  </si>
  <si>
    <t xml:space="preserve"> Fogyasztási adók előirányzata</t>
  </si>
  <si>
    <t>4.4.</t>
  </si>
  <si>
    <t xml:space="preserve"> Gépjárműadók előirányzata</t>
  </si>
  <si>
    <t>4.5.</t>
  </si>
  <si>
    <t xml:space="preserve"> Egyéb áruhasználati és szolgáltatási adók előirányzata</t>
  </si>
  <si>
    <t>4.6.</t>
  </si>
  <si>
    <t xml:space="preserve"> Egyéb közhatalmi bevételek előirányzata</t>
  </si>
  <si>
    <t>5.</t>
  </si>
  <si>
    <t>Működési bevételek (5.1.+…+ 5.11.)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</si>
  <si>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</si>
  <si>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</si>
  <si>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</si>
  <si>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</si>
  <si>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</si>
  <si>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</si>
  <si>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</si>
  <si>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</si>
  <si>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</si>
  <si>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</si>
  <si>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</si>
  <si>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</si>
  <si>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</si>
  <si>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</si>
  <si>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</si>
  <si>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</si>
  <si>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</si>
  <si>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</si>
  <si>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</si>
  <si>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</si>
  <si>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</si>
  <si>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</si>
  <si>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</si>
  <si>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</si>
  <si>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</si>
  <si>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</si>
  <si>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</si>
  <si>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</si>
  <si>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</si>
  <si>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</si>
  <si>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</si>
  <si>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</si>
  <si>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</si>
  <si>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</si>
  <si>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</si>
  <si>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</si>
  <si>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</si>
  <si>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</si>
  <si>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</si>
  <si>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</si>
  <si>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</si>
  <si>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</si>
  <si>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</si>
  <si>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</si>
  <si>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</si>
  <si>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</si>
  <si>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</si>
  <si>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</si>
  <si>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</si>
  <si>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</si>
  <si>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</si>
  <si>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</si>
  <si>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</si>
  <si>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</si>
  <si>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</si>
  <si>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</si>
  <si>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</si>
  <si>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</si>
  <si>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</si>
  <si>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</si>
  <si>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</si>
  <si>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</si>
  <si>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</si>
  <si>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</si>
  <si>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</si>
  <si>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</si>
  <si>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</si>
  <si>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</si>
  <si>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</si>
  <si>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</si>
  <si>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</si>
  <si>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</si>
  <si>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</si>
  <si>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</si>
  <si>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</si>
  <si>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</si>
  <si>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</si>
  <si>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</si>
  <si>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</si>
  <si>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</si>
  <si>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</si>
  <si>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</si>
  <si>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</si>
  <si>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</si>
  <si>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</si>
  <si>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</si>
  <si>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</si>
  <si>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</si>
  <si>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</si>
  <si>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</si>
  <si>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</si>
  <si>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</si>
  <si>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</si>
  <si>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</si>
  <si>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</si>
  <si>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bevételei, váltóbevételek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</si>
  <si>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</si>
  <si>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</si>
  <si>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</si>
  <si>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</si>
  <si>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Kiadási jogcímek</t>
  </si>
  <si>
    <r>
      <t xml:space="preserve">   Működési költségvetés kiadásai </t>
    </r>
    <r>
      <rPr>
        <sz val="10"/>
        <rFont val="Garamond"/>
        <family val="1"/>
        <charset val="238"/>
      </rPr>
      <t>(1.1+…+1.5.+1.18.)</t>
    </r>
  </si>
  <si>
    <t>Munkaadókat terhelő járulékok és szociális hozzájárulási adó</t>
  </si>
  <si>
    <t>1.5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</si>
  <si>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</si>
  <si>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</si>
  <si>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</si>
  <si>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</si>
  <si>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</si>
  <si>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</si>
  <si>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10"/>
        <rFont val="Garamond"/>
        <family val="1"/>
        <charset val="238"/>
      </rPr>
      <t>(2.1.+2.3.+2.5.)</t>
    </r>
  </si>
  <si>
    <t>2.1.-ből EU-s forrásból megvalósuló beruházás</t>
  </si>
  <si>
    <t>2.3.-ból EU-s forrásból megvalósuló felújítás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</si>
  <si>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</si>
  <si>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</si>
  <si>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</si>
  <si>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</si>
  <si>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</si>
  <si>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</si>
  <si>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</si>
  <si>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</si>
  <si>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</si>
  <si>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</si>
  <si>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</si>
  <si>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</si>
  <si>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</si>
  <si>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</si>
  <si>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</si>
  <si>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</si>
  <si>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</si>
  <si>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</si>
  <si>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</si>
  <si>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</si>
  <si>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</si>
  <si>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</si>
  <si>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</si>
  <si>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</si>
  <si>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</si>
  <si>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</si>
  <si>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</si>
  <si>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</si>
  <si>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</si>
  <si>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</si>
  <si>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</si>
  <si>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</si>
  <si>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</si>
  <si>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3. Költségvetési, finanszírozási bevételek és kiadások egyenlege</t>
  </si>
  <si>
    <t>L1</t>
  </si>
  <si>
    <t>Éves tervezett létszám előirányzat (fő)</t>
  </si>
  <si>
    <t>L2</t>
  </si>
  <si>
    <t>Közfoglalkoztatottak létszáma (fő)</t>
  </si>
  <si>
    <t>3. melléklet a(z) .../20.. (… . … .) önkormányzati rendelethez</t>
  </si>
  <si>
    <t>2024. évi működési célú bevételek és kiadások egyenlege önkormányzati szinten</t>
  </si>
  <si>
    <t>Bevételi jogcímek</t>
  </si>
  <si>
    <t>Működési célú támogatások államháztartáson belülről</t>
  </si>
  <si>
    <t xml:space="preserve">Dologi kiadások </t>
  </si>
  <si>
    <t>Költségvetési bevételek összesen (1+…+6)</t>
  </si>
  <si>
    <t>Költségvetési kiadások összesen (1+...+6)</t>
  </si>
  <si>
    <t>Működési célú finan.bevételek összesen</t>
  </si>
  <si>
    <t>Működési célú finan.kiadások összesen</t>
  </si>
  <si>
    <t>BEVÉTEL ÖSSZESEN (7+8)</t>
  </si>
  <si>
    <t>KIADÁSOK ÖSSZESEN (7+8)</t>
  </si>
  <si>
    <t>Költségvetési hiány:</t>
  </si>
  <si>
    <t>Költségvetési többlet:</t>
  </si>
  <si>
    <t xml:space="preserve"> </t>
  </si>
  <si>
    <t>Tervezési  hiány:</t>
  </si>
  <si>
    <t>Tervezési  többlet:</t>
  </si>
  <si>
    <t>4. melléklet a(z) .../20.. (… . … .) önkormányzati rendelethez</t>
  </si>
  <si>
    <t>2024. évi felhalmozási célú bevételek és kiadások egyenlege önkormányzati szinten</t>
  </si>
  <si>
    <t>Felhalmozási célú támogatások államháztartáson belülről</t>
  </si>
  <si>
    <t>Felhalmozási célú átvett pénzeszközök átvétele</t>
  </si>
  <si>
    <t>Egyéb felhalmozási bevétel</t>
  </si>
  <si>
    <t>Költségvetési bevételek összesen  (1+…+4):</t>
  </si>
  <si>
    <t>Költségvetési kiadások összesen  (1+…+4):</t>
  </si>
  <si>
    <t>Felhalmozási célú finan.bevételek összesen</t>
  </si>
  <si>
    <t>Felhalmozási célú finan.kiadások össz.</t>
  </si>
  <si>
    <t>BEVÉTEL ÖSSZESEN (5+6)</t>
  </si>
  <si>
    <t>KIADÁSOK ÖSSZESEN (5+6)</t>
  </si>
  <si>
    <t>Tervezési hiány:</t>
  </si>
  <si>
    <t>Tervezési többlet:</t>
  </si>
  <si>
    <t>6. melléklet a(z) .../20.. (… . … .) önkormányzati rendelethez</t>
  </si>
  <si>
    <t xml:space="preserve">Saját bevételek részletezése az adósságot keletkeztető ügyletekből </t>
  </si>
  <si>
    <t>származó tárgyévi és az azt követő három év fizetési kötelezettségének megállapításához</t>
  </si>
  <si>
    <t>2025. évi előirányzat</t>
  </si>
  <si>
    <t>2026. évi előirányzat</t>
  </si>
  <si>
    <t>2027. évi előirányzat</t>
  </si>
  <si>
    <t>Önk.vagyon és az önkormányzatot megillető vagyoni értékű jog értékesítéséből és haszn.származó bevétel</t>
  </si>
  <si>
    <t>Helyi adók bevétele</t>
  </si>
  <si>
    <t>Osztalék, koncessziós díj és a hozambevétel</t>
  </si>
  <si>
    <t>Tárgyi eszköz és az im.jószág, részvény, részesedés, vállalat értékesítéséből vagy privatizációból származó bev.</t>
  </si>
  <si>
    <t>Bírság-, pótlék- és díjbevétel</t>
  </si>
  <si>
    <t>Kezesség-, illetve garanciavállalással kapcsolatos megtérülés</t>
  </si>
  <si>
    <t>SAJÁT BEVÉTELEK ÖSSZESEN</t>
  </si>
  <si>
    <t>Adott évi saját bevétel 50%-a</t>
  </si>
  <si>
    <t>Hitel felvételből származó tőketartozás XII. 31-én</t>
  </si>
  <si>
    <t>Kötvény kibocsátásból származó tőketartozás</t>
  </si>
  <si>
    <t>Adósságot keletkeztető ügyletek összértéke</t>
  </si>
  <si>
    <t>Tőkefizetési kötelezettség</t>
  </si>
  <si>
    <t>Kamatfizetési kötelezettség</t>
  </si>
  <si>
    <t>Tárgyévi fizetési kötelezettség</t>
  </si>
  <si>
    <t>8. melléklet a(z) .../20.. (… . … .) önkormányzati rendelethez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</si>
  <si>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</si>
  <si>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</si>
  <si>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</si>
  <si>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</si>
  <si>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 2023.12.31-ig</t>
  </si>
  <si>
    <t>2024. év utáni szükséglet</t>
  </si>
  <si>
    <t>könyvbeszerzés könyvtárba</t>
  </si>
  <si>
    <t>könyvszállítókocsi</t>
  </si>
  <si>
    <t>szőnyegek 5 db</t>
  </si>
  <si>
    <t>asztal 25 db</t>
  </si>
  <si>
    <t>porszívó 2 db</t>
  </si>
  <si>
    <t xml:space="preserve">Hűtőgép </t>
  </si>
  <si>
    <t>Porszívó</t>
  </si>
  <si>
    <t>mobiltelefon</t>
  </si>
  <si>
    <t>Windows, Office 2db</t>
  </si>
  <si>
    <t>Számítógép 2 db</t>
  </si>
  <si>
    <t>Mobil nyomtató</t>
  </si>
  <si>
    <t>Magnó anyakönyvvezető</t>
  </si>
  <si>
    <t>Új számítógép 4 db</t>
  </si>
  <si>
    <t>Win11+ Office 4 db</t>
  </si>
  <si>
    <t xml:space="preserve">Telefon </t>
  </si>
  <si>
    <t>monitor 3 db</t>
  </si>
  <si>
    <t>szekrény</t>
  </si>
  <si>
    <t>hütőszekrény, fagyasztó</t>
  </si>
  <si>
    <t>vasaló</t>
  </si>
  <si>
    <t>vizforraló</t>
  </si>
  <si>
    <t>porszívó</t>
  </si>
  <si>
    <t>mozgásérzékelő rendszer csere</t>
  </si>
  <si>
    <t>Bölcsödei görgős tároló</t>
  </si>
  <si>
    <t xml:space="preserve">számítógép </t>
  </si>
  <si>
    <t>nyomtató</t>
  </si>
  <si>
    <t xml:space="preserve"> saválló rozsdamentes szekrény konyhába</t>
  </si>
  <si>
    <t xml:space="preserve">micro </t>
  </si>
  <si>
    <t>felnőtt szék</t>
  </si>
  <si>
    <t>25 db gyermekszék</t>
  </si>
  <si>
    <t>Zöldház vasrács</t>
  </si>
  <si>
    <t xml:space="preserve">Vízkárelhárítási terv </t>
  </si>
  <si>
    <t>Rekultiváció kisebb terület (7,150 hrsz-ok)</t>
  </si>
  <si>
    <t>Halász utca aszfaltozása</t>
  </si>
  <si>
    <t>Intézmények gázkazán cseréje</t>
  </si>
  <si>
    <t>Kamera a Gyár utcába</t>
  </si>
  <si>
    <t>Játszótéri játékeszközök</t>
  </si>
  <si>
    <t>Szérűskert csatlakozási díj</t>
  </si>
  <si>
    <t>Kerepes vízelvezetésének felmérése</t>
  </si>
  <si>
    <t>Holland utca / Fecske utca</t>
  </si>
  <si>
    <t>Tölgyfa utcai rendelő felújítása (TOP_PLUSz-3.3.2-21) Építéshez kapcsolódó költségek</t>
  </si>
  <si>
    <t>Tölgyfa utcai rendelő felújítása (TOP_PLUSz-3.3.2-21) Eszköz beszerzés költségei</t>
  </si>
  <si>
    <t>Halász utca szilárd burkolattal ellátása (19.400.000 Ft a pénzmaradvány soron van tervezve)</t>
  </si>
  <si>
    <t>Holland utca, Fecske utca szilárd burkolattal elllátása (10.000.000 Ft a pénzmaradvány soron van tervezve)</t>
  </si>
  <si>
    <t>ÖSSZESEN:</t>
  </si>
  <si>
    <t>Ellenőrzés</t>
  </si>
  <si>
    <t>9. melléklet a(z) .../20.. (… . … .) önkormányzati rendelethez</t>
  </si>
  <si>
    <t>Felújítási kiadások előirányzata felújításonként</t>
  </si>
  <si>
    <t>Felújítás  megnevezése</t>
  </si>
  <si>
    <t>kerítés felújítás</t>
  </si>
  <si>
    <t>Hegy utca-Sólyom utca kereszteződés a törött vasrács javítása</t>
  </si>
  <si>
    <t>A Béke utcai vízelvezetés felújítása Lázár Vilmos és Esze Tamás utca között</t>
  </si>
  <si>
    <t>Meseliget óvoda előtti járda felújítása</t>
  </si>
  <si>
    <t>12. melléklet a(z) .../20.. (… . … .) önkormányzati rendelethez</t>
  </si>
  <si>
    <t>Összes bevétel, kiadás (adatok forintban)</t>
  </si>
  <si>
    <t>S.sz.</t>
  </si>
  <si>
    <t>Kiemelt előirányzat, előirányzat megnevezése</t>
  </si>
  <si>
    <t>Közhatalmi bevételek (4.1.+...+4.7.)</t>
  </si>
  <si>
    <t xml:space="preserve"> 10.</t>
  </si>
  <si>
    <t>Rövid lejáratú  hitelek, kölcsönök felvétele</t>
  </si>
  <si>
    <t>Költségvetési szervek finanszírozása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</si>
  <si>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</si>
  <si>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</si>
  <si>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</si>
  <si>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</si>
  <si>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</si>
  <si>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r>
      <t xml:space="preserve">Működési költségvetés kiadásai </t>
    </r>
    <r>
      <rPr>
        <sz val="10"/>
        <rFont val="Garamond"/>
        <family val="1"/>
        <charset val="238"/>
      </rPr>
      <t>(1.1+…+1.5+1.18.)</t>
    </r>
  </si>
  <si>
    <t>az 1.18-ból:     Általános tartalék</t>
  </si>
  <si>
    <r>
      <t xml:space="preserve">Felhalmozási költségvetés kiadásai </t>
    </r>
    <r>
      <rPr>
        <sz val="10"/>
        <rFont val="Garamond"/>
        <family val="1"/>
        <charset val="238"/>
      </rPr>
      <t>(2.1.+2.3.+2.5.)</t>
    </r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</si>
  <si>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</si>
  <si>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</si>
  <si>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</si>
  <si>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</si>
  <si>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</si>
  <si>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</si>
  <si>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3. Engedélyezett létszám</t>
  </si>
  <si>
    <t>13. melléklet a(z) .../20.. (… . … .) önkormányzati rendelethez</t>
  </si>
  <si>
    <t>Működési bevételek (1.1.+…+1.11.)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</si>
  <si>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</si>
  <si>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</si>
  <si>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</si>
  <si>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</si>
  <si>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</si>
  <si>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</si>
  <si>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1.10.</t>
  </si>
  <si>
    <t>1.11.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</si>
  <si>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</si>
  <si>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</si>
  <si>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</si>
  <si>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</si>
  <si>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</si>
  <si>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</si>
  <si>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</si>
  <si>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</si>
  <si>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</si>
  <si>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</si>
  <si>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</si>
  <si>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</si>
  <si>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</si>
  <si>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</si>
  <si>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</si>
  <si>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</si>
  <si>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</si>
  <si>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</si>
  <si>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</si>
  <si>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</si>
  <si>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</si>
  <si>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</si>
  <si>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>14. melléklet a(z) .../20.. (… . … .) önkormányzati rendelethez</t>
  </si>
  <si>
    <t>15. melléklet a(z) .../20.. (… . … .) önkormányzati rendelethez</t>
  </si>
  <si>
    <t>16. melléklet a(z) .../20.. (… . … .) önkormányzati rendelethez</t>
  </si>
  <si>
    <t>17. melléklet a(z) .../20.. (… . … .) önkormányzati rendelethez</t>
  </si>
  <si>
    <t>5. melléklet a(z) .../20.. (… . … .) önkormányzati rendelethez</t>
  </si>
  <si>
    <t>Adósságot keletkeztető ügyletekből és kezességvállalásokból fennálló kötelezettségek</t>
  </si>
  <si>
    <t>2024.</t>
  </si>
  <si>
    <t>2025.</t>
  </si>
  <si>
    <t>2026.</t>
  </si>
  <si>
    <t>ÖSSZES KÖTELEZETTSÉG</t>
  </si>
  <si>
    <t>7. melléklet a(z) .../20.. (… . … .) önkormányzati rendelethez</t>
  </si>
  <si>
    <t>2024.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</si>
  <si>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</si>
  <si>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</si>
  <si>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</si>
  <si>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10. melléklet a(z) .../20.. (… . … .) önkormányzati rendelethez</t>
  </si>
  <si>
    <t>13. melléklet</t>
  </si>
  <si>
    <t>Európai Uniós támogatással megvalósuló projektek bevételei, kiadásai, hozzájárulások</t>
  </si>
  <si>
    <t>1. Önkormányzaton kívüli EU-s projektekhez történő hozzájárulások</t>
  </si>
  <si>
    <t>Támogatott neve</t>
  </si>
  <si>
    <t>Hozzájárulás</t>
  </si>
  <si>
    <t>2. EU-s projekt neve, azonosítója:</t>
  </si>
  <si>
    <t>Jogcím</t>
  </si>
  <si>
    <t>2026.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</si>
  <si>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</si>
  <si>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</si>
  <si>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</si>
  <si>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</si>
  <si>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</si>
  <si>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</si>
  <si>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</si>
  <si>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</si>
  <si>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</si>
  <si>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</si>
  <si>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</si>
  <si>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11. melléklet a(z) .../20.. (… . … .) önkormányzati rendelethez</t>
  </si>
  <si>
    <t>Adatszolgáltatás az elismert tartozásállományról</t>
  </si>
  <si>
    <t>Költségvetési szerv neve:</t>
  </si>
  <si>
    <t>Költségvetési szerv számlaszáma:</t>
  </si>
  <si>
    <t>Éves eredeti kiadási előirányzat:</t>
  </si>
  <si>
    <t>30 napon túli elismert tartozásállomány összesen:</t>
  </si>
  <si>
    <t xml:space="preserve">Tartozásállomány megnevezése </t>
  </si>
  <si>
    <t>30 nap 
alatti
állomány</t>
  </si>
  <si>
    <t>30-60 nap 
közötti 
állomány</t>
  </si>
  <si>
    <t>60 napon 
túli 
állomány</t>
  </si>
  <si>
    <t>Átütemezett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</si>
  <si>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</si>
  <si>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</si>
  <si>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</si>
  <si>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</si>
  <si>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</si>
  <si>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</si>
  <si>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Dátum:</t>
  </si>
  <si>
    <t>…............................................</t>
  </si>
  <si>
    <t>költségvetési szerv vezetője</t>
  </si>
  <si>
    <t>2024. évi állami támogatások részletezése</t>
  </si>
  <si>
    <t>Jogcím száma</t>
  </si>
  <si>
    <t xml:space="preserve">Jogcím megnevezése  </t>
  </si>
  <si>
    <t>Mennyiségi egység</t>
  </si>
  <si>
    <t>Fajlagos összeg</t>
  </si>
  <si>
    <t>Mutató</t>
  </si>
  <si>
    <t>Forint</t>
  </si>
  <si>
    <t>A minimálbér és garantált bérminimum emelkedése miatt a költségvetési törvény 20. § (4) bekezdése alapján módosított fajlagos összeg</t>
  </si>
  <si>
    <t>Emelt fajlagos szerinti támogatás</t>
  </si>
  <si>
    <t>A pedagógus béremelés miatt a költségvetési törvény 20. § (4) bekezdése alapján módosított fajlagos összeg</t>
  </si>
  <si>
    <t>1.1.1.1. Info 1</t>
  </si>
  <si>
    <t>1.1.1.1. Info 1
 Önkormányzati hivatal működésének támogatása - elismert hivatali létszám alapján</t>
  </si>
  <si>
    <t>elismert hivatali létszám</t>
  </si>
  <si>
    <t>1.1.1.1. Info 2</t>
  </si>
  <si>
    <t xml:space="preserve">1.1.1.1. Info 2
1.1.1.1. - Info 1 összegből az önkormányzatra jutó lakosságarányos támogatás
</t>
  </si>
  <si>
    <t>forint</t>
  </si>
  <si>
    <t>1.1.1.1. Info 3</t>
  </si>
  <si>
    <t xml:space="preserve">1.1.1.1. Info 3
1.1.1.1. - Info 2 összegből az önkormányzatra jutó lakosságarányos támogatás kiegészítéssel növelt összege
</t>
  </si>
  <si>
    <t>1.1.1.1.</t>
  </si>
  <si>
    <t xml:space="preserve">1.1.1.1.  Önkormányzati hivatal működésének támogatása (székhelynél)
</t>
  </si>
  <si>
    <t>1.1.1.2. Info</t>
  </si>
  <si>
    <t>Településüzemeltetés - zöldterület-gazdálkodás támogatása - kiegészítés előtt</t>
  </si>
  <si>
    <t>hektár</t>
  </si>
  <si>
    <t>1.1.1.2.</t>
  </si>
  <si>
    <t>Településüzemeltetés - zöldterület-gazdálkodás támogatása</t>
  </si>
  <si>
    <t>1.1.1.3.1.</t>
  </si>
  <si>
    <t>Településüzemeltetés - közvilágítás alaptámogatása</t>
  </si>
  <si>
    <t>1.1.1.3.2.</t>
  </si>
  <si>
    <t>Településüzemeltetés - közvilágítás üzemeltetési támogatása</t>
  </si>
  <si>
    <t>1.1.1.4. Info</t>
  </si>
  <si>
    <t>Településüzemeltetés - köztemető támogatása - kiegészítés előtt</t>
  </si>
  <si>
    <t>1.1.1.4.</t>
  </si>
  <si>
    <t>Településüzemeltetés - köztemető támogatása</t>
  </si>
  <si>
    <t>1.1.1.5. Info</t>
  </si>
  <si>
    <t>Településüzemeltetés - közutak támogatása - kiegészítés előtt</t>
  </si>
  <si>
    <t>1.1.1.5.</t>
  </si>
  <si>
    <t>Településüzemeltetés - közutak támogatása</t>
  </si>
  <si>
    <t>1.1.1.6. Info</t>
  </si>
  <si>
    <t>Egyéb önkormányzati feladatok támogatása - kiegészítés előtt</t>
  </si>
  <si>
    <t>lakos</t>
  </si>
  <si>
    <t>1.1.1.6.</t>
  </si>
  <si>
    <t>Egyéb önkormányzati feladatok támogatása</t>
  </si>
  <si>
    <t>1.1.1.7. Info</t>
  </si>
  <si>
    <t>Lakott külterülettel kapcsolatos feladatok támogatása - kiegészítés előtt</t>
  </si>
  <si>
    <t>külterületi lakos</t>
  </si>
  <si>
    <t>1.1.1.7.</t>
  </si>
  <si>
    <t>Lakott külterülettel kapcsolatos feladatok támogatása</t>
  </si>
  <si>
    <t>1.1.2.</t>
  </si>
  <si>
    <t>Nem közművel összegyűjtött háztartási szennyvíz ártalmatlanítása</t>
  </si>
  <si>
    <t>köbméter</t>
  </si>
  <si>
    <t>1.1.3.</t>
  </si>
  <si>
    <t>Határátkelőhelyek fenntartásának támogatása</t>
  </si>
  <si>
    <t>ki- és belépési adatok</t>
  </si>
  <si>
    <t>1.1.4.</t>
  </si>
  <si>
    <t>Polgármesteri illetményhez és költségtérítéshez nyújtott támogatás</t>
  </si>
  <si>
    <t>fő</t>
  </si>
  <si>
    <t>A települési önkormányzatok működésének általános támogatása</t>
  </si>
  <si>
    <t/>
  </si>
  <si>
    <t>1.2.1</t>
  </si>
  <si>
    <t>Óvodaműködtetési támogatás</t>
  </si>
  <si>
    <t>1.2.1.1.</t>
  </si>
  <si>
    <t>Óvodaműködtetési támogatás - óvoda napi nyitvatartási ideje eléri a nyolc órát</t>
  </si>
  <si>
    <t>1.2.1.2.</t>
  </si>
  <si>
    <t>Óvodaműködtetési támogatás - óvoda napi nyitvatartási ideje nem éri el a nyolc órát, de eléri a hat órát</t>
  </si>
  <si>
    <t>1.2.1.3.</t>
  </si>
  <si>
    <t>Óvodaműködtetési támogatás – üzemeltetési támogatás</t>
  </si>
  <si>
    <t>1.2.2.</t>
  </si>
  <si>
    <t xml:space="preserve"> Az óvodában foglalkoztatott pedagógusok átlagbéralapú támogatása</t>
  </si>
  <si>
    <t>Napi nyolc órát elérő nyitvatartási idővel rendelkező óvodában foglalkoztatott</t>
  </si>
  <si>
    <t>1.2.2.1.</t>
  </si>
  <si>
    <t>pedagógusok átlagbéralapú támogatása</t>
  </si>
  <si>
    <t>Napi hat órát elérő, nyolc órát el nem érő nyitvatartási idővel rendelkező óvodában foglalkoztatott</t>
  </si>
  <si>
    <t>25</t>
  </si>
  <si>
    <t>1.2.2.2.</t>
  </si>
  <si>
    <t>1.2.3.</t>
  </si>
  <si>
    <t>Kiegészítő támogatás a pedagógusok és a pedagógus szakképzettséggel rendelkező segítők minősítéséből adódó többletkiadásokhoz</t>
  </si>
  <si>
    <t>Alapfokozatú végzettségű</t>
  </si>
  <si>
    <t>26</t>
  </si>
  <si>
    <t>1.2.3.1.1.1.</t>
  </si>
  <si>
    <t>pedagógus II. kategóriába sorolt pedagógusok, pedagógus szakképzettséggel rendelkező segítők kiegészítő támogatása</t>
  </si>
  <si>
    <t>27</t>
  </si>
  <si>
    <t>1.2.3.1.1.2.</t>
  </si>
  <si>
    <t>mesterpedagógus, kutatótanár kategóriába sorolt pedagógusok kiegészítő támogatása</t>
  </si>
  <si>
    <t>Mesterfokozatú végzettségű</t>
  </si>
  <si>
    <t>28</t>
  </si>
  <si>
    <t>1.2.3.1.2.1.</t>
  </si>
  <si>
    <t>29</t>
  </si>
  <si>
    <t>1.2.3.1.2.2.</t>
  </si>
  <si>
    <t>30</t>
  </si>
  <si>
    <t>1.2.3.2.1.1.</t>
  </si>
  <si>
    <t>31</t>
  </si>
  <si>
    <t>1.2.3.2.1.2.</t>
  </si>
  <si>
    <t>32</t>
  </si>
  <si>
    <t>1.2.3.2.2.1.</t>
  </si>
  <si>
    <t>33</t>
  </si>
  <si>
    <t>1.2.3.2.2.2.</t>
  </si>
  <si>
    <t>1.2.4.</t>
  </si>
  <si>
    <t xml:space="preserve"> Nemzetiségi pótlék</t>
  </si>
  <si>
    <t>34</t>
  </si>
  <si>
    <t>1.2.4.1.1.</t>
  </si>
  <si>
    <t>Nemzetiségi pótlékban részesülő pedagógus - pótlék felső határa</t>
  </si>
  <si>
    <t>35</t>
  </si>
  <si>
    <t>1.2.4.1.2.</t>
  </si>
  <si>
    <t>Nemzetiségi pótlékban részesülő pedagógus - pótlék középértéke</t>
  </si>
  <si>
    <t>36</t>
  </si>
  <si>
    <t>1.2.4.1.3.</t>
  </si>
  <si>
    <t>Nemzetiségi pótlékban részesülő pedagógus - pótlék alsó határa</t>
  </si>
  <si>
    <t>37</t>
  </si>
  <si>
    <t>1.2.4.2.1.</t>
  </si>
  <si>
    <t>38</t>
  </si>
  <si>
    <t>1.2.4.2.2.</t>
  </si>
  <si>
    <t>39</t>
  </si>
  <si>
    <t>1.2.4.2.3.</t>
  </si>
  <si>
    <t>Az óvodában foglalkoztatott pedagógusok nevelőmunkáját közvetlenül segítők átlagbéralapú támogatása</t>
  </si>
  <si>
    <t>40</t>
  </si>
  <si>
    <t>1.2.5.1.1.</t>
  </si>
  <si>
    <t>pedagógus szakképzettséggel nem rendelkező segítők átlagbéralapú támogatása</t>
  </si>
  <si>
    <t>41</t>
  </si>
  <si>
    <t>1.2.5.1.2.</t>
  </si>
  <si>
    <t>pedagógus szakképzettséggel rendelkező segítők átlagbéralapú támogatása</t>
  </si>
  <si>
    <t>42</t>
  </si>
  <si>
    <t>1.2.5.2.1.</t>
  </si>
  <si>
    <t>43</t>
  </si>
  <si>
    <t>1.2.5.2.2.</t>
  </si>
  <si>
    <t>44</t>
  </si>
  <si>
    <t>1.2.6.</t>
  </si>
  <si>
    <t>Társulás által fenntartott óvodákba bejáró gyermekek utaztatásának támogatása</t>
  </si>
  <si>
    <t>45</t>
  </si>
  <si>
    <t>1.2.7.</t>
  </si>
  <si>
    <t>Diabétesz ellátási pótlék</t>
  </si>
  <si>
    <t>46</t>
  </si>
  <si>
    <t>A települési önkormányzatok egyes köznevelési feladatainak támogatása</t>
  </si>
  <si>
    <t>47</t>
  </si>
  <si>
    <t>1.3.1.</t>
  </si>
  <si>
    <t>A települési önkormányzatok szociális és gyermekjóléti feladatainak egyéb támogatása</t>
  </si>
  <si>
    <t>1.3.2.</t>
  </si>
  <si>
    <t xml:space="preserve"> Egyes szociális és gyerekjóléti feladatok támogatása</t>
  </si>
  <si>
    <t>48</t>
  </si>
  <si>
    <t>1.3.2.1.</t>
  </si>
  <si>
    <t>Család- és gyermekjóléti szolgálat</t>
  </si>
  <si>
    <t>számított létszám</t>
  </si>
  <si>
    <t>49</t>
  </si>
  <si>
    <t>1.3.2.2.1.</t>
  </si>
  <si>
    <t>Család- és gyermekjóléti központ</t>
  </si>
  <si>
    <t>50</t>
  </si>
  <si>
    <t>1.3.2.2.2.</t>
  </si>
  <si>
    <t>Család- és gyermekjóléti központ - óvodai és iskolai szociális segítő tevékenység támogatása</t>
  </si>
  <si>
    <t>51</t>
  </si>
  <si>
    <t>1.3.2.3.1.</t>
  </si>
  <si>
    <t>Szociális étkeztetés - önálló feladatellátás</t>
  </si>
  <si>
    <t>52</t>
  </si>
  <si>
    <t>1.3.2.3.2.</t>
  </si>
  <si>
    <t>Szociális étkeztetés - társulás által történő feladatellátás</t>
  </si>
  <si>
    <t>53</t>
  </si>
  <si>
    <t>1.3.2.4.1.</t>
  </si>
  <si>
    <t>Szociális segítés</t>
  </si>
  <si>
    <t>54</t>
  </si>
  <si>
    <t>1.3.2.4.2.</t>
  </si>
  <si>
    <t>Személyi gondozás - önálló feladatellátás</t>
  </si>
  <si>
    <t>55</t>
  </si>
  <si>
    <t>1.3.2.4.3.</t>
  </si>
  <si>
    <t>Személyi gondozás - társulás által történő feladatellátás</t>
  </si>
  <si>
    <t>56</t>
  </si>
  <si>
    <t>1.3.2.5.</t>
  </si>
  <si>
    <t>Falugondnoki vagy tanyagondnoki szolgáltatás összesen</t>
  </si>
  <si>
    <t>működési hó</t>
  </si>
  <si>
    <t>57</t>
  </si>
  <si>
    <t>1.3.2.6.1.</t>
  </si>
  <si>
    <t>Időskorúak nappali intézményi ellátása - önálló feladatellátás</t>
  </si>
  <si>
    <t>58</t>
  </si>
  <si>
    <t>1.3.2.6.2.</t>
  </si>
  <si>
    <t>Időskorúak nappali intézményi ellátása - társulás által történő feladatellátás</t>
  </si>
  <si>
    <t>59</t>
  </si>
  <si>
    <t>1.3.2.6.3.</t>
  </si>
  <si>
    <t>Foglalkoztatási támogatásban részesülő időskorúak nappali intézményében ellátottak - önálló feladatellátás</t>
  </si>
  <si>
    <t>60</t>
  </si>
  <si>
    <t>1.3.2.6.4.</t>
  </si>
  <si>
    <t>Foglalkoztatási támogatásban részesülő időskorúak nappali intézményben ellátottak - társulás által történő feladatellátás</t>
  </si>
  <si>
    <t>61</t>
  </si>
  <si>
    <t>1.3.2.7.1.1.</t>
  </si>
  <si>
    <t>Fogyatékos személyek nappali intézményi ellátása - autista diagnózissal nem rendelkező ellátottak - önálló feladatellátás</t>
  </si>
  <si>
    <t>62</t>
  </si>
  <si>
    <t>1.3.2.7.1.2.</t>
  </si>
  <si>
    <t>Fogyatékos személyek nappali intézményi ellátása - autista diagnózisú ellátottak - önálló feladatellátás</t>
  </si>
  <si>
    <t>63</t>
  </si>
  <si>
    <t>1.3.2.7.2.1.</t>
  </si>
  <si>
    <t>Fogyatékos személyek nappali intézményi ellátása - autista diagnózissal nem rendelkező ellátottak - társulás által történő feladatellátás</t>
  </si>
  <si>
    <t>64</t>
  </si>
  <si>
    <t>1.3.2.7.2.2.</t>
  </si>
  <si>
    <t>Fogyatékos személyek nappali intézményi ellátása - autista diagnózisú ellátottak - társulás által történő feladatellátás</t>
  </si>
  <si>
    <t>65</t>
  </si>
  <si>
    <t>1.3.2.7.3.1.</t>
  </si>
  <si>
    <t>Foglalkoztatási támogatásban részesülő fogyatékos nappali intézményben ellátottak száma - autista diagnózissal nem rendelkező ellátottak - önálló feladatellátás</t>
  </si>
  <si>
    <t>66</t>
  </si>
  <si>
    <t>1.3.2.7.3.2.</t>
  </si>
  <si>
    <t>Foglalkoztatási támogatásban részesülő fogyatékos nappali intézményben ellátottak száma - autista diagnózisú ellátottak - önálló feladatellátás</t>
  </si>
  <si>
    <t>67</t>
  </si>
  <si>
    <t>1.3.2.7.4.1.</t>
  </si>
  <si>
    <t>Foglalkoztatási támogatásban részesülő fogyatékos nappali intézményben ellátottak száma - autista diagnózissal nem rendelkező ellátottak - társulás által történő feladatellátás</t>
  </si>
  <si>
    <t>68</t>
  </si>
  <si>
    <t>1.3.2.7.4.2.</t>
  </si>
  <si>
    <t>Foglalkoztatási támogatásban részesülő fogyatékos nappali intézményben ellátottak száma - autista diagnózisú ellátottak - társulás által történő feladatellátás</t>
  </si>
  <si>
    <t>69</t>
  </si>
  <si>
    <t>1.3.2.8.1.</t>
  </si>
  <si>
    <t>Demens személyek nappali intézményi ellátása - önálló feladatellátás</t>
  </si>
  <si>
    <t>70</t>
  </si>
  <si>
    <t>1.3.2.8.2.</t>
  </si>
  <si>
    <t>Demens személyek nappali intézményi ellátása - társulás által történő feladatellátás</t>
  </si>
  <si>
    <t>71</t>
  </si>
  <si>
    <t>1.3.2.8.3.</t>
  </si>
  <si>
    <t>Foglalkoztatási támogatásban részesülő demens nappali intézményben ellátottak - önálló feladatellátás</t>
  </si>
  <si>
    <t>72</t>
  </si>
  <si>
    <t>1.3.2.8.4.</t>
  </si>
  <si>
    <t>Foglalkoztatási támogatásban részesülő demens nappali intézményben ellátottak - társulás által történő feladatellátás</t>
  </si>
  <si>
    <t>73</t>
  </si>
  <si>
    <t>1.3.2.9.1.</t>
  </si>
  <si>
    <t>Pszichiátriai betegek nappali intézményi ellátása - önálló feladatellátás</t>
  </si>
  <si>
    <t>74</t>
  </si>
  <si>
    <t>1.3.2.9.2.</t>
  </si>
  <si>
    <t>Pszichiátriai betegek nappali intézményi ellátása - társulás által történő feladatellátás</t>
  </si>
  <si>
    <t>75</t>
  </si>
  <si>
    <t>1.3.2.9.3.</t>
  </si>
  <si>
    <t>Foglalkoztatási támogatásban részesülő, nappali intézményben ellátott pszichiátriai betegek - önálló feladatellátás</t>
  </si>
  <si>
    <t>76</t>
  </si>
  <si>
    <t>1.3.2.9.4.</t>
  </si>
  <si>
    <t>Foglalkoztatási támogatásban részesülő, nappali intézményben ellátott pszichiátriai betegek - társulás által történő feladatellátás</t>
  </si>
  <si>
    <t>77</t>
  </si>
  <si>
    <t>1.3.2.10.1.</t>
  </si>
  <si>
    <t>Szenvedélybetegek nappali intézményi ellátása - önálló feladatellátás</t>
  </si>
  <si>
    <t>78</t>
  </si>
  <si>
    <t>1.3.2.10.2.</t>
  </si>
  <si>
    <t>Szenvedélybetegek nappali intézményi ellátása - társulás által történő feladatellátás</t>
  </si>
  <si>
    <t>79</t>
  </si>
  <si>
    <t>1.3.2.10.3.</t>
  </si>
  <si>
    <t>Foglalkoztatási támogatásban részesülő, nappali intézményben ellátott szenvedélybetegek - önálló feladatellátás</t>
  </si>
  <si>
    <t>80</t>
  </si>
  <si>
    <t>1.3.2.10.4.</t>
  </si>
  <si>
    <t>Foglalkoztatási támogatásban részesülő, nappali intézményben ellátott szenvedélybetegek - társulás által történő feladatellátás</t>
  </si>
  <si>
    <t>81</t>
  </si>
  <si>
    <t>1.3.2.11.1.</t>
  </si>
  <si>
    <t>Hajléktalanok nappali intézményi ellátása - önálló feladatellátás</t>
  </si>
  <si>
    <t>82</t>
  </si>
  <si>
    <t>1.3.2.11.2.</t>
  </si>
  <si>
    <t>Hajléktalanok nappali intézményi ellátása - társulás által történő feladatellátás</t>
  </si>
  <si>
    <t>83</t>
  </si>
  <si>
    <t>1.3.2.11.3.</t>
  </si>
  <si>
    <t>Hajléktalanok nappali intézményi ellátása - a szociál- és nyugdíjpolitikáért felelős miniszter által kijelölt intézmény</t>
  </si>
  <si>
    <t>engedélyes</t>
  </si>
  <si>
    <t>84</t>
  </si>
  <si>
    <t>1.3.2.12.1.</t>
  </si>
  <si>
    <t>Családi bölcsőde - önálló feladatellátás</t>
  </si>
  <si>
    <t>85</t>
  </si>
  <si>
    <t>1.3.2.12.2.</t>
  </si>
  <si>
    <t>Családi bölcsőde - társulás által történő feladatellátás</t>
  </si>
  <si>
    <t>86</t>
  </si>
  <si>
    <t>1.3.2.12.3.</t>
  </si>
  <si>
    <t>Gyvt. 145. § (2c) bekezdés b) pontja alapján befogadást nyert napközbeni gyermekfelügyelet</t>
  </si>
  <si>
    <t>87</t>
  </si>
  <si>
    <t>1.3.2.13.1.</t>
  </si>
  <si>
    <t>Hajléktalanok átmeneti szállása - önálló feladatellátás</t>
  </si>
  <si>
    <t>férőhely</t>
  </si>
  <si>
    <t>88</t>
  </si>
  <si>
    <t>1.3.2.13.2.</t>
  </si>
  <si>
    <t>Hajléktalanok átmeneti szállása időszakos férőhely - önálló feladatellátás</t>
  </si>
  <si>
    <t>89</t>
  </si>
  <si>
    <t>1.3.2.13.3.</t>
  </si>
  <si>
    <t>Hajléktalanok éjjeli menedékhelye - önálló feladatellátás</t>
  </si>
  <si>
    <t>90</t>
  </si>
  <si>
    <t>1.3.2.13.4.</t>
  </si>
  <si>
    <t>Hajléktalanok éjjeli menedékhelye időszakos férőhely - önálló feladatellátás</t>
  </si>
  <si>
    <t>91</t>
  </si>
  <si>
    <t>1.3.2.13.5.</t>
  </si>
  <si>
    <t>Hajléktalanok átmeneti szállása - társulás által történő feladatellátás</t>
  </si>
  <si>
    <t>92</t>
  </si>
  <si>
    <t>1.3.2.13.6.</t>
  </si>
  <si>
    <t>Hajléktalanok átmeneti szállása időszakos férőhely - társulás által történő feladatellátás</t>
  </si>
  <si>
    <t>93</t>
  </si>
  <si>
    <t>1.3.2.13.7.</t>
  </si>
  <si>
    <t>Hajléktalanok éjjeli menedékhelye - társulás által történő feladatellátás</t>
  </si>
  <si>
    <t>94</t>
  </si>
  <si>
    <t>1.3.2.13.8.</t>
  </si>
  <si>
    <t>Hajléktalanok éjjeli menedékhelye időszakos férőhely - társulás által történő feladatellátás</t>
  </si>
  <si>
    <t>95</t>
  </si>
  <si>
    <t>1.3.2.13.9.</t>
  </si>
  <si>
    <t>Kizárólag lakhatási szolgáltatás</t>
  </si>
  <si>
    <t>Támogató szolgáltatás</t>
  </si>
  <si>
    <t>96</t>
  </si>
  <si>
    <t>1.3.2.14.1.</t>
  </si>
  <si>
    <t>Alaptámogatás</t>
  </si>
  <si>
    <t>97</t>
  </si>
  <si>
    <t>1.3.2.14.2.</t>
  </si>
  <si>
    <t>Teljesítménytámogatás</t>
  </si>
  <si>
    <t>feladategység</t>
  </si>
  <si>
    <t>Közösségi ellátások</t>
  </si>
  <si>
    <t>Pszichiátriai betegek részére nyújtott közösségi alapellátás</t>
  </si>
  <si>
    <t>98</t>
  </si>
  <si>
    <t>1.3.2.15.1.1.</t>
  </si>
  <si>
    <t>99</t>
  </si>
  <si>
    <t>1.3.2.15.1.2.</t>
  </si>
  <si>
    <t>Szenvedélybetegek részére nyújtott közösségi alapellátás</t>
  </si>
  <si>
    <t>100</t>
  </si>
  <si>
    <t>1.3.2.15.2.1.</t>
  </si>
  <si>
    <t>101</t>
  </si>
  <si>
    <t>1.3.2.15.2.2.</t>
  </si>
  <si>
    <t>1.3.3.</t>
  </si>
  <si>
    <t xml:space="preserve"> Bölcsőde, mini bölcsőde támogatása</t>
  </si>
  <si>
    <t>Bölcsődei bértámogatás</t>
  </si>
  <si>
    <t>102</t>
  </si>
  <si>
    <t>1.3.3.1.1.</t>
  </si>
  <si>
    <t>Felsőfokú végzettségű kisgyermeknevelők, szaktanácsadók bértámogatása</t>
  </si>
  <si>
    <t>103</t>
  </si>
  <si>
    <t>1.3.3.1.2.</t>
  </si>
  <si>
    <t>Bölcsődei dajkák, középfokú végzettségű kisgyermeknevelők, szaktanácsadók bértámogatása</t>
  </si>
  <si>
    <t>104</t>
  </si>
  <si>
    <t>1.3.3.2.</t>
  </si>
  <si>
    <t>Bölcsődei üzemeltetési támogatás</t>
  </si>
  <si>
    <t>1.3.4.</t>
  </si>
  <si>
    <t xml:space="preserve"> A települési önkormányzatok által biztosított egyes szociális szakosított ellátások, valamint a gyermekek átmeneti gondozásával kapcsolatos feladatok támogatása</t>
  </si>
  <si>
    <t>105</t>
  </si>
  <si>
    <t>1.3.4.1.</t>
  </si>
  <si>
    <t>Bértámogatás</t>
  </si>
  <si>
    <t>106</t>
  </si>
  <si>
    <t>1.3.4.2.</t>
  </si>
  <si>
    <t>Intézményüzemeltetési támogatás</t>
  </si>
  <si>
    <t>107</t>
  </si>
  <si>
    <t>A települési önkormányzatok egyes szociális és gyermekjóléti feladatainak támogatása</t>
  </si>
  <si>
    <t>108</t>
  </si>
  <si>
    <t>1.4.1.1.</t>
  </si>
  <si>
    <t>Intézményi gyermekétkeztetés - bértámogatás</t>
  </si>
  <si>
    <t>109</t>
  </si>
  <si>
    <t>1.4.1.2.</t>
  </si>
  <si>
    <t>Intézményi gyermekétkeztetés - üzemeltetési támogatás</t>
  </si>
  <si>
    <t>110</t>
  </si>
  <si>
    <t>1.4.2.</t>
  </si>
  <si>
    <t>Szünidei étkeztetés támogatása</t>
  </si>
  <si>
    <t>étkezési adag</t>
  </si>
  <si>
    <t>111</t>
  </si>
  <si>
    <t>A települési önkormányzatok gyermekétkeztetési feladatainak támogatása</t>
  </si>
  <si>
    <t>112</t>
  </si>
  <si>
    <t>1.5.1.</t>
  </si>
  <si>
    <t xml:space="preserve">Vármegyeszékhely megyei jogú városok és Szentendre Város Önkormányzata kulturális feladatainak támogatása </t>
  </si>
  <si>
    <t>113</t>
  </si>
  <si>
    <t>1.5.2.</t>
  </si>
  <si>
    <t>Települési önkormányzatok egyes kulturális feladatainak támogatása</t>
  </si>
  <si>
    <t>114</t>
  </si>
  <si>
    <t>1.5.3.</t>
  </si>
  <si>
    <t xml:space="preserve">Budapest Főváros Önkormányzata kulturális feladatainak támogatása  </t>
  </si>
  <si>
    <t>115</t>
  </si>
  <si>
    <t>1.5.4.</t>
  </si>
  <si>
    <t>Fővárosi kerületi önkormányzatok kulturális feladatainak támogatása</t>
  </si>
  <si>
    <t>116</t>
  </si>
  <si>
    <t>1.5.5.</t>
  </si>
  <si>
    <t xml:space="preserve">Vármegyei hatókörű városi könyvtár kistelepülési könyvtári célú kiegészítő támogatása </t>
  </si>
  <si>
    <t>117</t>
  </si>
  <si>
    <t>A települési önkormányzatok kulturális feladatainak támogatása</t>
  </si>
  <si>
    <t>118</t>
  </si>
  <si>
    <t>2.3.3</t>
  </si>
  <si>
    <t>Települési önkormányzatok  kulturális feladatainak  bérjellegű támogatása</t>
  </si>
  <si>
    <t>119</t>
  </si>
  <si>
    <t>Önkormányzati szolidaritási hozzájárulás</t>
  </si>
  <si>
    <t>18. melléklet a(z) .../20.. (… . … .) önkormányzati rendelethez</t>
  </si>
  <si>
    <t>19. melléklet a(z) .../20.. (… . …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</si>
</sst>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6" formatCode="_-* #,##0.00\ _F_t_-;\-* #,##0.00\ _F_t_-;_-* &quot;-&quot;??\ _F_t_-;_-@_-"/>
    <numFmt numFmtId="167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Garamond"/>
      <family val="1"/>
      <charset val="238"/>
    </font>
    <font>
      <i/>
      <sz val="12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0"/>
      <name val="Garamond"/>
      <family val="1"/>
      <charset val="238"/>
    </font>
    <font>
      <sz val="12"/>
      <name val="Times New Roman CE"/>
      <charset val="238"/>
    </font>
    <font>
      <sz val="9"/>
      <name val="Garamond"/>
      <family val="1"/>
      <charset val="238"/>
    </font>
    <font>
      <b/>
      <i/>
      <sz val="10"/>
      <name val="Garamond"/>
      <family val="1"/>
      <charset val="238"/>
    </font>
    <font>
      <sz val="8"/>
      <name val="Garamond"/>
      <family val="1"/>
      <charset val="238"/>
    </font>
    <font>
      <b/>
      <sz val="8"/>
      <name val="Garamond"/>
      <family val="1"/>
      <charset val="238"/>
    </font>
    <font>
      <sz val="11"/>
      <name val="Garamond"/>
      <family val="1"/>
      <charset val="238"/>
    </font>
    <font>
      <i/>
      <sz val="1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166" fontId="1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right" vertical="center" wrapText="1"/>
      <protection hidden="1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 vertical="center" wrapText="1"/>
      <protection hidden="1"/>
    </xf>
    <xf numFmtId="0" fontId="5" fillId="2" borderId="0" xfId="1" applyFont="1" applyFill="1" applyAlignment="1" applyProtection="1">
      <alignment horizontal="center" wrapText="1"/>
      <protection hidden="1"/>
    </xf>
    <xf numFmtId="0" fontId="2" fillId="2" borderId="0" xfId="1" applyFont="1" applyFill="1" applyAlignment="1" applyProtection="1">
      <alignment horizontal="center" wrapText="1"/>
      <protection hidden="1"/>
    </xf>
    <xf numFmtId="164" fontId="3" fillId="2" borderId="0" xfId="1" applyNumberFormat="1" applyFont="1" applyFill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 wrapText="1"/>
      <protection locked="0"/>
    </xf>
    <xf numFmtId="164" fontId="6" fillId="2" borderId="0" xfId="1" applyNumberFormat="1" applyFont="1" applyFill="1" applyAlignment="1" applyProtection="1">
      <alignment horizontal="right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 indent="1"/>
      <protection locked="0"/>
    </xf>
    <xf numFmtId="3" fontId="2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3" fontId="2" fillId="2" borderId="1" xfId="1" applyNumberFormat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 indent="8"/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2" applyFont="1" applyFill="1" applyProtection="1">
      <protection locked="0"/>
    </xf>
    <xf numFmtId="0" fontId="3" fillId="2" borderId="0" xfId="2" applyFont="1" applyFill="1" applyAlignment="1" applyProtection="1">
      <alignment horizontal="right"/>
      <protection hidden="1"/>
    </xf>
    <xf numFmtId="0" fontId="4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hidden="1"/>
    </xf>
    <xf numFmtId="0" fontId="5" fillId="2" borderId="0" xfId="2" applyFont="1" applyFill="1" applyAlignment="1" applyProtection="1">
      <alignment horizontal="center" wrapText="1"/>
      <protection hidden="1"/>
    </xf>
    <xf numFmtId="0" fontId="2" fillId="2" borderId="0" xfId="2" applyFont="1" applyFill="1" applyAlignment="1" applyProtection="1">
      <alignment horizontal="center" wrapText="1"/>
      <protection hidden="1"/>
    </xf>
    <xf numFmtId="0" fontId="5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right" vertical="center"/>
      <protection locked="0"/>
    </xf>
    <xf numFmtId="0" fontId="5" fillId="2" borderId="0" xfId="3" applyFont="1" applyFill="1" applyAlignment="1" applyProtection="1">
      <alignment horizontal="left" vertical="center" wrapText="1"/>
      <protection locked="0"/>
    </xf>
    <xf numFmtId="0" fontId="2" fillId="2" borderId="1" xfId="2" applyFont="1" applyFill="1" applyBorder="1" applyAlignment="1" applyProtection="1">
      <alignment horizontal="center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left" vertical="center" wrapText="1"/>
      <protection locked="0"/>
    </xf>
    <xf numFmtId="3" fontId="2" fillId="2" borderId="1" xfId="2" applyNumberFormat="1" applyFont="1" applyFill="1" applyBorder="1" applyAlignment="1" applyProtection="1">
      <alignment horizontal="right" vertical="center"/>
      <protection hidden="1"/>
    </xf>
    <xf numFmtId="0" fontId="2" fillId="2" borderId="1" xfId="2" applyFont="1" applyFill="1" applyBorder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left" vertical="center"/>
      <protection locked="0"/>
    </xf>
    <xf numFmtId="3" fontId="7" fillId="2" borderId="1" xfId="2" applyNumberFormat="1" applyFont="1" applyFill="1" applyBorder="1" applyAlignment="1" applyProtection="1">
      <alignment horizontal="right" vertical="center"/>
      <protection hidden="1"/>
    </xf>
    <xf numFmtId="0" fontId="7" fillId="2" borderId="1" xfId="2" applyFont="1" applyFill="1" applyBorder="1" applyProtection="1">
      <protection locked="0"/>
    </xf>
    <xf numFmtId="3" fontId="7" fillId="2" borderId="1" xfId="2" applyNumberFormat="1" applyFont="1" applyFill="1" applyBorder="1" applyAlignment="1" applyProtection="1">
      <alignment horizontal="right" vertical="center"/>
      <protection locked="0"/>
    </xf>
    <xf numFmtId="0" fontId="2" fillId="2" borderId="1" xfId="2" applyFont="1" applyFill="1" applyBorder="1" applyProtection="1">
      <protection locked="0"/>
    </xf>
    <xf numFmtId="0" fontId="5" fillId="2" borderId="0" xfId="3" applyFont="1" applyFill="1" applyAlignment="1" applyProtection="1">
      <alignment horizontal="left" vertical="center" wrapText="1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/>
      <protection hidden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Protection="1">
      <protection locked="0"/>
    </xf>
    <xf numFmtId="0" fontId="6" fillId="2" borderId="0" xfId="1" applyFont="1" applyFill="1" applyAlignment="1" applyProtection="1">
      <alignment horizontal="right"/>
      <protection locked="0"/>
    </xf>
    <xf numFmtId="0" fontId="9" fillId="2" borderId="1" xfId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vertical="center"/>
      <protection locked="0"/>
    </xf>
    <xf numFmtId="3" fontId="2" fillId="2" borderId="1" xfId="1" applyNumberFormat="1" applyFont="1" applyFill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164" fontId="2" fillId="2" borderId="1" xfId="1" applyNumberFormat="1" applyFont="1" applyFill="1" applyBorder="1" applyAlignment="1" applyProtection="1">
      <alignment horizontal="left" vertical="center" wrapText="1" indent="2"/>
      <protection locked="0"/>
    </xf>
    <xf numFmtId="3" fontId="7" fillId="2" borderId="1" xfId="1" applyNumberFormat="1" applyFont="1" applyFill="1" applyBorder="1" applyAlignment="1" applyProtection="1">
      <alignment vertical="center"/>
      <protection locked="0"/>
    </xf>
    <xf numFmtId="0" fontId="6" fillId="2" borderId="0" xfId="1" applyFont="1" applyFill="1" applyAlignment="1" applyProtection="1">
      <alignment horizontal="right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horizontal="right" vertical="center"/>
      <protection locked="0"/>
    </xf>
    <xf numFmtId="0" fontId="3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Alignment="1" applyProtection="1">
      <alignment horizontal="right" vertical="center"/>
      <protection hidden="1"/>
    </xf>
    <xf numFmtId="0" fontId="5" fillId="2" borderId="0" xfId="3" applyFont="1" applyFill="1" applyAlignment="1" applyProtection="1">
      <alignment horizontal="center" vertical="center"/>
      <protection hidden="1"/>
    </xf>
    <xf numFmtId="0" fontId="2" fillId="2" borderId="0" xfId="3" applyFont="1" applyFill="1" applyAlignment="1" applyProtection="1">
      <alignment horizontal="center" vertical="center" wrapText="1"/>
      <protection hidden="1"/>
    </xf>
    <xf numFmtId="0" fontId="4" fillId="2" borderId="0" xfId="3" applyFont="1" applyFill="1" applyAlignment="1" applyProtection="1">
      <alignment horizontal="center" vertical="center" wrapText="1"/>
      <protection hidden="1"/>
    </xf>
    <xf numFmtId="0" fontId="2" fillId="2" borderId="2" xfId="3" applyFont="1" applyFill="1" applyBorder="1" applyAlignment="1" applyProtection="1">
      <alignment vertical="center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 wrapText="1"/>
      <protection locked="0"/>
    </xf>
    <xf numFmtId="0" fontId="7" fillId="2" borderId="2" xfId="3" applyFont="1" applyFill="1" applyBorder="1" applyAlignment="1" applyProtection="1">
      <alignment horizontal="left" vertical="center"/>
      <protection hidden="1"/>
    </xf>
    <xf numFmtId="0" fontId="7" fillId="2" borderId="2" xfId="3" applyFont="1" applyFill="1" applyBorder="1" applyAlignment="1" applyProtection="1">
      <alignment vertical="center"/>
      <protection locked="0"/>
    </xf>
    <xf numFmtId="3" fontId="7" fillId="2" borderId="2" xfId="3" applyNumberFormat="1" applyFont="1" applyFill="1" applyBorder="1" applyAlignment="1" applyProtection="1">
      <alignment horizontal="right" vertical="center"/>
      <protection hidden="1"/>
    </xf>
    <xf numFmtId="3" fontId="7" fillId="2" borderId="3" xfId="3" applyNumberFormat="1" applyFont="1" applyFill="1" applyBorder="1" applyAlignment="1" applyProtection="1">
      <alignment vertical="center"/>
      <protection hidden="1"/>
    </xf>
    <xf numFmtId="3" fontId="7" fillId="2" borderId="3" xfId="3" applyNumberFormat="1" applyFont="1" applyFill="1" applyBorder="1" applyAlignment="1" applyProtection="1">
      <alignment vertical="center"/>
      <protection locked="0"/>
    </xf>
    <xf numFmtId="0" fontId="2" fillId="2" borderId="2" xfId="3" applyFont="1" applyFill="1" applyBorder="1" applyAlignment="1" applyProtection="1">
      <alignment vertical="center"/>
      <protection hidden="1"/>
    </xf>
    <xf numFmtId="0" fontId="2" fillId="2" borderId="2" xfId="3" applyFont="1" applyFill="1" applyBorder="1" applyAlignment="1" applyProtection="1">
      <alignment horizontal="right" vertical="center"/>
      <protection locked="0"/>
    </xf>
    <xf numFmtId="3" fontId="2" fillId="2" borderId="2" xfId="3" applyNumberFormat="1" applyFont="1" applyFill="1" applyBorder="1" applyAlignment="1" applyProtection="1">
      <alignment horizontal="right" vertical="center"/>
      <protection hidden="1"/>
    </xf>
    <xf numFmtId="3" fontId="7" fillId="2" borderId="4" xfId="3" applyNumberFormat="1" applyFont="1" applyFill="1" applyBorder="1" applyAlignment="1" applyProtection="1">
      <alignment vertical="center"/>
      <protection hidden="1"/>
    </xf>
    <xf numFmtId="3" fontId="7" fillId="2" borderId="4" xfId="3" applyNumberFormat="1" applyFont="1" applyFill="1" applyBorder="1" applyAlignment="1" applyProtection="1">
      <alignment vertical="center"/>
      <protection locked="0"/>
    </xf>
    <xf numFmtId="3" fontId="7" fillId="2" borderId="5" xfId="3" applyNumberFormat="1" applyFont="1" applyFill="1" applyBorder="1" applyAlignment="1" applyProtection="1">
      <alignment vertical="center"/>
      <protection hidden="1"/>
    </xf>
    <xf numFmtId="3" fontId="7" fillId="2" borderId="5" xfId="3" applyNumberFormat="1" applyFont="1" applyFill="1" applyBorder="1" applyAlignment="1" applyProtection="1">
      <alignment vertical="center"/>
      <protection locked="0"/>
    </xf>
    <xf numFmtId="3" fontId="7" fillId="2" borderId="2" xfId="3" applyNumberFormat="1" applyFont="1" applyFill="1" applyBorder="1" applyAlignment="1" applyProtection="1">
      <alignment horizontal="right" vertical="center"/>
      <protection locked="0"/>
    </xf>
    <xf numFmtId="0" fontId="2" fillId="3" borderId="0" xfId="3" applyFont="1" applyFill="1" applyAlignment="1" applyProtection="1">
      <alignment vertical="center"/>
      <protection locked="0"/>
    </xf>
    <xf numFmtId="0" fontId="2" fillId="2" borderId="2" xfId="3" applyFont="1" applyFill="1" applyBorder="1" applyAlignment="1" applyProtection="1">
      <alignment horizontal="left" vertical="center"/>
      <protection hidden="1"/>
    </xf>
    <xf numFmtId="0" fontId="2" fillId="3" borderId="2" xfId="3" applyFont="1" applyFill="1" applyBorder="1" applyAlignment="1" applyProtection="1">
      <alignment vertical="center"/>
      <protection locked="0"/>
    </xf>
    <xf numFmtId="0" fontId="2" fillId="3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 applyProtection="1">
      <alignment horizontal="left" vertical="center"/>
      <protection hidden="1"/>
    </xf>
    <xf numFmtId="3" fontId="7" fillId="3" borderId="2" xfId="3" applyNumberFormat="1" applyFont="1" applyFill="1" applyBorder="1" applyAlignment="1" applyProtection="1">
      <alignment horizontal="right" vertical="center"/>
      <protection hidden="1"/>
    </xf>
    <xf numFmtId="3" fontId="7" fillId="3" borderId="3" xfId="3" applyNumberFormat="1" applyFont="1" applyFill="1" applyBorder="1" applyAlignment="1" applyProtection="1">
      <alignment vertical="center"/>
      <protection hidden="1"/>
    </xf>
    <xf numFmtId="0" fontId="2" fillId="3" borderId="2" xfId="3" applyFont="1" applyFill="1" applyBorder="1" applyAlignment="1" applyProtection="1">
      <alignment horizontal="left" vertical="center"/>
      <protection hidden="1"/>
    </xf>
    <xf numFmtId="0" fontId="2" fillId="3" borderId="2" xfId="3" applyFont="1" applyFill="1" applyBorder="1" applyAlignment="1">
      <alignment horizontal="right" vertical="center"/>
    </xf>
    <xf numFmtId="3" fontId="2" fillId="3" borderId="2" xfId="3" applyNumberFormat="1" applyFont="1" applyFill="1" applyBorder="1" applyAlignment="1" applyProtection="1">
      <alignment horizontal="right" vertical="center"/>
      <protection hidden="1"/>
    </xf>
    <xf numFmtId="3" fontId="7" fillId="3" borderId="4" xfId="3" applyNumberFormat="1" applyFont="1" applyFill="1" applyBorder="1" applyAlignment="1" applyProtection="1">
      <alignment vertical="center"/>
      <protection hidden="1"/>
    </xf>
    <xf numFmtId="3" fontId="7" fillId="3" borderId="5" xfId="3" applyNumberFormat="1" applyFont="1" applyFill="1" applyBorder="1" applyAlignment="1" applyProtection="1">
      <alignment vertical="center"/>
      <protection hidden="1"/>
    </xf>
    <xf numFmtId="0" fontId="2" fillId="3" borderId="2" xfId="3" applyFont="1" applyFill="1" applyBorder="1" applyAlignment="1" applyProtection="1">
      <alignment horizontal="center" vertical="center"/>
      <protection locked="0"/>
    </xf>
    <xf numFmtId="0" fontId="2" fillId="3" borderId="2" xfId="3" applyFont="1" applyFill="1" applyBorder="1" applyAlignment="1" applyProtection="1">
      <alignment horizontal="right" vertical="center"/>
      <protection locked="0"/>
    </xf>
    <xf numFmtId="0" fontId="4" fillId="2" borderId="0" xfId="3" applyFont="1" applyFill="1" applyAlignment="1" applyProtection="1">
      <alignment vertical="top"/>
      <protection locked="0"/>
    </xf>
    <xf numFmtId="0" fontId="4" fillId="2" borderId="0" xfId="3" applyFont="1" applyFill="1" applyProtection="1">
      <protection locked="0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3" fillId="2" borderId="0" xfId="3" applyFont="1" applyFill="1" applyAlignment="1" applyProtection="1">
      <alignment horizontal="right"/>
      <protection hidden="1"/>
    </xf>
    <xf numFmtId="0" fontId="3" fillId="2" borderId="0" xfId="3" applyFont="1" applyFill="1" applyAlignment="1" applyProtection="1">
      <alignment horizontal="center"/>
      <protection hidden="1"/>
    </xf>
    <xf numFmtId="0" fontId="5" fillId="2" borderId="0" xfId="3" applyFont="1" applyFill="1" applyAlignment="1" applyProtection="1">
      <alignment horizontal="center"/>
      <protection hidden="1"/>
    </xf>
    <xf numFmtId="0" fontId="4" fillId="2" borderId="0" xfId="3" applyFont="1" applyFill="1" applyAlignment="1" applyProtection="1">
      <alignment horizontal="center" vertical="center"/>
      <protection hidden="1"/>
    </xf>
    <xf numFmtId="0" fontId="5" fillId="2" borderId="0" xfId="3" applyFont="1" applyFill="1" applyAlignment="1" applyProtection="1">
      <alignment horizontal="left" vertical="center"/>
      <protection locked="0"/>
    </xf>
    <xf numFmtId="0" fontId="5" fillId="2" borderId="0" xfId="3" applyFont="1" applyFill="1" applyAlignment="1" applyProtection="1">
      <alignment horizontal="center" vertical="center" wrapText="1"/>
      <protection locked="0"/>
    </xf>
    <xf numFmtId="0" fontId="5" fillId="2" borderId="0" xfId="3" applyFont="1" applyFill="1" applyAlignment="1" applyProtection="1">
      <alignment horizontal="center" vertical="center"/>
      <protection locked="0"/>
    </xf>
    <xf numFmtId="0" fontId="2" fillId="2" borderId="1" xfId="3" applyFont="1" applyFill="1" applyBorder="1" applyAlignment="1" applyProtection="1">
      <alignment vertical="top"/>
      <protection locked="0"/>
    </xf>
    <xf numFmtId="164" fontId="2" fillId="2" borderId="1" xfId="3" applyNumberFormat="1" applyFont="1" applyFill="1" applyBorder="1" applyAlignment="1" applyProtection="1">
      <alignment horizontal="center" vertical="center"/>
      <protection locked="0"/>
    </xf>
    <xf numFmtId="0" fontId="2" fillId="2" borderId="1" xfId="3" applyFont="1" applyFill="1" applyBorder="1" applyAlignment="1" applyProtection="1">
      <alignment horizontal="center" vertical="center"/>
      <protection locked="0"/>
    </xf>
    <xf numFmtId="0" fontId="7" fillId="2" borderId="1" xfId="3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 applyProtection="1">
      <alignment horizontal="center" vertical="center" wrapText="1"/>
      <protection hidden="1"/>
    </xf>
    <xf numFmtId="0" fontId="2" fillId="2" borderId="1" xfId="3" applyFont="1" applyFill="1" applyBorder="1" applyAlignment="1" applyProtection="1">
      <alignment horizontal="center" vertical="top"/>
      <protection locked="0"/>
    </xf>
    <xf numFmtId="0" fontId="7" fillId="2" borderId="1" xfId="3" applyFont="1" applyFill="1" applyBorder="1" applyAlignment="1" applyProtection="1">
      <alignment horizontal="left" vertical="center" wrapText="1" indent="1"/>
      <protection locked="0"/>
    </xf>
    <xf numFmtId="3" fontId="7" fillId="2" borderId="1" xfId="3" applyNumberFormat="1" applyFont="1" applyFill="1" applyBorder="1" applyAlignment="1" applyProtection="1">
      <alignment vertical="center" wrapText="1"/>
      <protection hidden="1"/>
    </xf>
    <xf numFmtId="49" fontId="2" fillId="2" borderId="1" xfId="3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" xfId="1" applyFont="1" applyFill="1" applyBorder="1" applyAlignment="1" applyProtection="1">
      <alignment horizontal="left" wrapText="1" indent="1"/>
      <protection locked="0"/>
    </xf>
    <xf numFmtId="3" fontId="2" fillId="2" borderId="1" xfId="3" applyNumberFormat="1" applyFont="1" applyFill="1" applyBorder="1" applyAlignment="1" applyProtection="1">
      <alignment vertical="center" wrapText="1"/>
      <protection hidden="1"/>
    </xf>
    <xf numFmtId="0" fontId="7" fillId="2" borderId="1" xfId="1" applyFont="1" applyFill="1" applyBorder="1" applyAlignment="1" applyProtection="1">
      <alignment horizontal="left" vertical="center" wrapText="1" indent="1"/>
      <protection locked="0"/>
    </xf>
    <xf numFmtId="0" fontId="7" fillId="2" borderId="1" xfId="3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7" fillId="2" borderId="1" xfId="1" applyFont="1" applyFill="1" applyBorder="1" applyAlignment="1" applyProtection="1">
      <alignment wrapText="1"/>
      <protection locked="0"/>
    </xf>
    <xf numFmtId="0" fontId="2" fillId="2" borderId="0" xfId="3" applyFont="1" applyFill="1" applyAlignment="1" applyProtection="1">
      <alignment vertical="top"/>
      <protection locked="0"/>
    </xf>
    <xf numFmtId="0" fontId="7" fillId="2" borderId="0" xfId="3" applyFont="1" applyFill="1" applyAlignment="1" applyProtection="1">
      <alignment horizontal="center" vertical="center" wrapText="1"/>
      <protection locked="0"/>
    </xf>
    <xf numFmtId="0" fontId="7" fillId="2" borderId="0" xfId="3" applyFont="1" applyFill="1" applyAlignment="1" applyProtection="1">
      <alignment vertical="center" wrapText="1"/>
      <protection locked="0"/>
    </xf>
    <xf numFmtId="164" fontId="7" fillId="2" borderId="0" xfId="3" applyNumberFormat="1" applyFont="1" applyFill="1" applyAlignment="1" applyProtection="1">
      <alignment horizontal="right" vertical="center" wrapText="1" indent="1"/>
      <protection locked="0"/>
    </xf>
    <xf numFmtId="164" fontId="5" fillId="2" borderId="0" xfId="3" applyNumberFormat="1" applyFont="1" applyFill="1" applyAlignment="1" applyProtection="1">
      <alignment horizontal="left" vertical="center"/>
      <protection locked="0"/>
    </xf>
    <xf numFmtId="164" fontId="10" fillId="2" borderId="0" xfId="3" applyNumberFormat="1" applyFont="1" applyFill="1" applyAlignment="1" applyProtection="1">
      <alignment horizontal="left"/>
      <protection locked="0"/>
    </xf>
    <xf numFmtId="0" fontId="10" fillId="2" borderId="0" xfId="1" applyFont="1" applyFill="1" applyAlignment="1" applyProtection="1">
      <alignment horizontal="right"/>
      <protection locked="0"/>
    </xf>
    <xf numFmtId="0" fontId="7" fillId="2" borderId="1" xfId="3" applyFont="1" applyFill="1" applyBorder="1" applyAlignment="1" applyProtection="1">
      <alignment vertical="center" wrapText="1"/>
      <protection locked="0"/>
    </xf>
    <xf numFmtId="0" fontId="2" fillId="2" borderId="1" xfId="3" applyFont="1" applyFill="1" applyBorder="1" applyAlignment="1" applyProtection="1">
      <alignment horizontal="left" vertical="center" wrapText="1" indent="1"/>
      <protection locked="0"/>
    </xf>
    <xf numFmtId="0" fontId="2" fillId="2" borderId="1" xfId="3" applyFont="1" applyFill="1" applyBorder="1" applyAlignment="1" applyProtection="1">
      <alignment horizontal="left" vertical="center" wrapText="1" indent="7"/>
      <protection locked="0"/>
    </xf>
    <xf numFmtId="3" fontId="7" fillId="2" borderId="1" xfId="1" applyNumberFormat="1" applyFont="1" applyFill="1" applyBorder="1" applyAlignment="1" applyProtection="1">
      <alignment vertical="center" wrapText="1"/>
      <protection hidden="1"/>
    </xf>
    <xf numFmtId="3" fontId="7" fillId="2" borderId="1" xfId="1" quotePrefix="1" applyNumberFormat="1" applyFont="1" applyFill="1" applyBorder="1" applyAlignment="1" applyProtection="1">
      <alignment vertical="center" wrapText="1"/>
      <protection hidden="1"/>
    </xf>
    <xf numFmtId="0" fontId="2" fillId="2" borderId="6" xfId="3" applyFont="1" applyFill="1" applyBorder="1" applyAlignment="1" applyProtection="1">
      <alignment vertical="top"/>
      <protection locked="0"/>
    </xf>
    <xf numFmtId="0" fontId="2" fillId="2" borderId="6" xfId="3" applyFont="1" applyFill="1" applyBorder="1" applyProtection="1">
      <protection locked="0"/>
    </xf>
    <xf numFmtId="0" fontId="2" fillId="2" borderId="6" xfId="3" applyFont="1" applyFill="1" applyBorder="1" applyAlignment="1" applyProtection="1">
      <alignment horizontal="right" vertical="center" indent="1"/>
      <protection locked="0"/>
    </xf>
    <xf numFmtId="0" fontId="2" fillId="2" borderId="0" xfId="3" applyFont="1" applyFill="1" applyAlignment="1" applyProtection="1">
      <alignment horizontal="right" vertical="center" indent="1"/>
      <protection locked="0"/>
    </xf>
    <xf numFmtId="0" fontId="5" fillId="2" borderId="0" xfId="3" applyFont="1" applyFill="1" applyAlignment="1" applyProtection="1">
      <alignment horizontal="left" vertical="top"/>
      <protection locked="0"/>
    </xf>
    <xf numFmtId="164" fontId="10" fillId="2" borderId="0" xfId="3" applyNumberFormat="1" applyFont="1" applyFill="1" applyAlignment="1" applyProtection="1">
      <alignment horizontal="left" vertical="center"/>
      <protection locked="0"/>
    </xf>
    <xf numFmtId="0" fontId="10" fillId="2" borderId="0" xfId="1" applyFont="1" applyFill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left" vertical="center"/>
      <protection locked="0"/>
    </xf>
    <xf numFmtId="164" fontId="3" fillId="2" borderId="0" xfId="1" applyNumberFormat="1" applyFont="1" applyFill="1" applyAlignment="1" applyProtection="1">
      <alignment horizontal="right" vertical="center" wrapText="1"/>
      <protection hidden="1"/>
    </xf>
    <xf numFmtId="164" fontId="2" fillId="2" borderId="0" xfId="1" applyNumberFormat="1" applyFont="1" applyFill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hidden="1"/>
    </xf>
    <xf numFmtId="164" fontId="5" fillId="2" borderId="0" xfId="1" applyNumberFormat="1" applyFont="1" applyFill="1" applyAlignment="1" applyProtection="1">
      <alignment horizontal="center" vertical="center" wrapText="1"/>
      <protection hidden="1"/>
    </xf>
    <xf numFmtId="164" fontId="2" fillId="2" borderId="0" xfId="1" applyNumberFormat="1" applyFont="1" applyFill="1" applyAlignment="1" applyProtection="1">
      <alignment horizontal="center" vertical="center" wrapText="1"/>
      <protection locked="0"/>
    </xf>
    <xf numFmtId="164" fontId="4" fillId="2" borderId="0" xfId="1" applyNumberFormat="1" applyFont="1" applyFill="1" applyAlignment="1" applyProtection="1">
      <alignment vertical="center" wrapText="1"/>
      <protection locked="0"/>
    </xf>
    <xf numFmtId="164" fontId="4" fillId="2" borderId="0" xfId="1" applyNumberFormat="1" applyFont="1" applyFill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left" vertical="center" wrapText="1" indent="1"/>
      <protection locked="0"/>
    </xf>
    <xf numFmtId="3" fontId="2" fillId="2" borderId="1" xfId="1" applyNumberFormat="1" applyFont="1" applyFill="1" applyBorder="1" applyAlignment="1" applyProtection="1">
      <alignment vertical="center" wrapText="1"/>
      <protection hidden="1"/>
    </xf>
    <xf numFmtId="164" fontId="7" fillId="2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11" fillId="2" borderId="0" xfId="1" applyNumberFormat="1" applyFont="1" applyFill="1" applyAlignment="1" applyProtection="1">
      <alignment vertical="center" wrapText="1"/>
      <protection locked="0"/>
    </xf>
    <xf numFmtId="164" fontId="12" fillId="2" borderId="0" xfId="1" applyNumberFormat="1" applyFont="1" applyFill="1" applyAlignment="1" applyProtection="1">
      <alignment horizontal="center" vertical="center" wrapText="1"/>
      <protection locked="0"/>
    </xf>
    <xf numFmtId="164" fontId="2" fillId="2" borderId="0" xfId="1" applyNumberFormat="1" applyFont="1" applyFill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0" xfId="3" applyFont="1" applyFill="1" applyAlignment="1" applyProtection="1">
      <alignment horizontal="center"/>
      <protection locked="0"/>
    </xf>
    <xf numFmtId="164" fontId="5" fillId="2" borderId="0" xfId="3" applyNumberFormat="1" applyFont="1" applyFill="1" applyAlignment="1" applyProtection="1">
      <alignment horizontal="center" vertical="center" wrapText="1"/>
      <protection hidden="1"/>
    </xf>
    <xf numFmtId="0" fontId="2" fillId="2" borderId="0" xfId="3" applyFont="1" applyFill="1" applyAlignment="1" applyProtection="1">
      <alignment horizontal="center"/>
      <protection hidden="1"/>
    </xf>
    <xf numFmtId="164" fontId="5" fillId="2" borderId="0" xfId="3" applyNumberFormat="1" applyFont="1" applyFill="1" applyAlignment="1" applyProtection="1">
      <alignment horizontal="centerContinuous" vertical="center"/>
      <protection locked="0"/>
    </xf>
    <xf numFmtId="0" fontId="2" fillId="2" borderId="1" xfId="3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justify" vertical="center" wrapText="1"/>
      <protection locked="0"/>
    </xf>
    <xf numFmtId="3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2" borderId="1" xfId="4" applyNumberFormat="1" applyFont="1" applyFill="1" applyBorder="1" applyAlignment="1" applyProtection="1">
      <alignment horizontal="right" vertical="center"/>
      <protection locked="0"/>
    </xf>
    <xf numFmtId="3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2" borderId="1" xfId="3" applyFont="1" applyFill="1" applyBorder="1" applyAlignment="1" applyProtection="1">
      <alignment vertical="center"/>
      <protection locked="0"/>
    </xf>
    <xf numFmtId="3" fontId="7" fillId="2" borderId="1" xfId="4" applyNumberFormat="1" applyFont="1" applyFill="1" applyBorder="1" applyAlignment="1" applyProtection="1">
      <alignment horizontal="right" vertical="center"/>
      <protection hidden="1"/>
    </xf>
    <xf numFmtId="0" fontId="2" fillId="2" borderId="1" xfId="3" applyFont="1" applyFill="1" applyBorder="1" applyProtection="1">
      <protection locked="0"/>
    </xf>
    <xf numFmtId="0" fontId="2" fillId="2" borderId="1" xfId="3" applyFont="1" applyFill="1" applyBorder="1" applyProtection="1">
      <protection hidden="1"/>
    </xf>
    <xf numFmtId="0" fontId="7" fillId="2" borderId="1" xfId="3" applyFont="1" applyFill="1" applyBorder="1" applyProtection="1">
      <protection locked="0"/>
    </xf>
    <xf numFmtId="0" fontId="7" fillId="2" borderId="1" xfId="3" applyFont="1" applyFill="1" applyBorder="1" applyProtection="1">
      <protection hidden="1"/>
    </xf>
    <xf numFmtId="164" fontId="2" fillId="2" borderId="0" xfId="1" applyNumberFormat="1" applyFont="1" applyFill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left" vertical="center" wrapText="1"/>
      <protection locked="0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1" applyNumberFormat="1" applyFont="1" applyFill="1" applyBorder="1" applyAlignment="1" applyProtection="1">
      <alignment vertical="center" wrapText="1"/>
      <protection locked="0"/>
    </xf>
    <xf numFmtId="164" fontId="7" fillId="2" borderId="7" xfId="1" applyNumberFormat="1" applyFont="1" applyFill="1" applyBorder="1" applyAlignment="1" applyProtection="1">
      <alignment vertical="center" wrapText="1"/>
      <protection locked="0"/>
    </xf>
    <xf numFmtId="3" fontId="7" fillId="2" borderId="7" xfId="1" applyNumberFormat="1" applyFont="1" applyFill="1" applyBorder="1" applyAlignment="1" applyProtection="1">
      <alignment vertical="center" wrapText="1"/>
      <protection hidden="1"/>
    </xf>
    <xf numFmtId="164" fontId="6" fillId="2" borderId="0" xfId="1" applyNumberFormat="1" applyFont="1" applyFill="1" applyAlignment="1" applyProtection="1">
      <alignment horizontal="right" wrapText="1"/>
      <protection locked="0"/>
    </xf>
    <xf numFmtId="164" fontId="7" fillId="2" borderId="1" xfId="1" applyNumberFormat="1" applyFont="1" applyFill="1" applyBorder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right" vertical="center" wrapText="1"/>
      <protection locked="0"/>
    </xf>
    <xf numFmtId="0" fontId="3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3" applyFont="1" applyFill="1" applyAlignment="1" applyProtection="1">
      <alignment vertical="center"/>
      <protection locked="0"/>
    </xf>
    <xf numFmtId="0" fontId="5" fillId="2" borderId="0" xfId="3" applyFont="1" applyFill="1" applyAlignment="1" applyProtection="1">
      <alignment vertical="center" wrapText="1"/>
      <protection locked="0"/>
    </xf>
    <xf numFmtId="49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3" fontId="2" fillId="2" borderId="1" xfId="3" applyNumberFormat="1" applyFont="1" applyFill="1" applyBorder="1" applyAlignment="1" applyProtection="1">
      <alignment vertical="center" wrapText="1"/>
      <protection locked="0"/>
    </xf>
    <xf numFmtId="0" fontId="2" fillId="2" borderId="1" xfId="3" applyFont="1" applyFill="1" applyBorder="1" applyAlignment="1" applyProtection="1">
      <alignment horizontal="left" vertical="center" wrapText="1"/>
      <protection locked="0"/>
    </xf>
    <xf numFmtId="49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1" applyNumberFormat="1" applyFont="1" applyFill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164" fontId="2" fillId="2" borderId="0" xfId="3" applyNumberFormat="1" applyFont="1" applyFill="1" applyAlignment="1" applyProtection="1">
      <alignment horizontal="center" vertical="center" wrapText="1"/>
      <protection hidden="1"/>
    </xf>
    <xf numFmtId="0" fontId="2" fillId="2" borderId="0" xfId="3" applyFont="1" applyFill="1" applyProtection="1">
      <protection locked="0"/>
    </xf>
    <xf numFmtId="164" fontId="7" fillId="2" borderId="0" xfId="3" applyNumberFormat="1" applyFont="1" applyFill="1" applyAlignment="1" applyProtection="1">
      <alignment horizontal="centerContinuous" vertical="center"/>
      <protection locked="0"/>
    </xf>
    <xf numFmtId="0" fontId="10" fillId="2" borderId="0" xfId="1" applyFont="1" applyFill="1" applyAlignment="1" applyProtection="1">
      <alignment horizontal="right"/>
      <protection locked="0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1" xfId="3" applyFont="1" applyFill="1" applyBorder="1" applyAlignment="1" applyProtection="1">
      <alignment vertical="center"/>
      <protection locked="0"/>
    </xf>
    <xf numFmtId="167" fontId="2" fillId="2" borderId="1" xfId="4" applyNumberFormat="1" applyFont="1" applyFill="1" applyBorder="1" applyAlignment="1" applyProtection="1">
      <alignment horizontal="right" vertical="center"/>
      <protection locked="0"/>
    </xf>
    <xf numFmtId="167" fontId="7" fillId="2" borderId="1" xfId="3" applyNumberFormat="1" applyFont="1" applyFill="1" applyBorder="1" applyAlignment="1" applyProtection="1">
      <alignment horizontal="right" vertical="center"/>
      <protection locked="0"/>
    </xf>
    <xf numFmtId="0" fontId="13" fillId="2" borderId="0" xfId="3" applyFont="1" applyFill="1" applyProtection="1">
      <protection locked="0"/>
    </xf>
    <xf numFmtId="167" fontId="7" fillId="2" borderId="1" xfId="4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horizontal="right" vertical="center"/>
      <protection locked="0"/>
    </xf>
    <xf numFmtId="0" fontId="7" fillId="2" borderId="0" xfId="1" applyFont="1" applyFill="1" applyAlignment="1" applyProtection="1">
      <alignment horizontal="right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6" fillId="2" borderId="0" xfId="1" applyFont="1" applyFill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hidden="1"/>
    </xf>
    <xf numFmtId="3" fontId="14" fillId="2" borderId="1" xfId="1" quotePrefix="1" applyNumberFormat="1" applyFont="1" applyFill="1" applyBorder="1" applyAlignment="1" applyProtection="1">
      <alignment horizontal="left" vertical="center"/>
      <protection locked="0"/>
    </xf>
    <xf numFmtId="3" fontId="14" fillId="2" borderId="1" xfId="1" applyNumberFormat="1" applyFont="1" applyFill="1" applyBorder="1" applyAlignment="1" applyProtection="1">
      <alignment vertical="center"/>
      <protection locked="0"/>
    </xf>
    <xf numFmtId="49" fontId="7" fillId="2" borderId="8" xfId="1" applyNumberFormat="1" applyFont="1" applyFill="1" applyBorder="1" applyAlignment="1" applyProtection="1">
      <alignment vertical="center"/>
      <protection locked="0"/>
    </xf>
    <xf numFmtId="3" fontId="7" fillId="2" borderId="8" xfId="1" applyNumberFormat="1" applyFont="1" applyFill="1" applyBorder="1" applyAlignment="1" applyProtection="1">
      <alignment vertical="center"/>
      <protection locked="0"/>
    </xf>
    <xf numFmtId="49" fontId="2" fillId="2" borderId="1" xfId="1" applyNumberFormat="1" applyFont="1" applyFill="1" applyBorder="1" applyAlignment="1" applyProtection="1">
      <alignment vertical="center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49" fontId="7" fillId="2" borderId="1" xfId="1" applyNumberFormat="1" applyFont="1" applyFill="1" applyBorder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center"/>
      <protection hidden="1"/>
    </xf>
    <xf numFmtId="0" fontId="10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right"/>
      <protection locked="0"/>
    </xf>
    <xf numFmtId="0" fontId="4" fillId="2" borderId="0" xfId="3" applyFont="1" applyFill="1" applyAlignment="1" applyProtection="1">
      <alignment horizontal="center"/>
      <protection locked="0"/>
    </xf>
    <xf numFmtId="0" fontId="5" fillId="2" borderId="0" xfId="3" applyFont="1" applyFill="1" applyAlignment="1" applyProtection="1">
      <alignment horizontal="center"/>
      <protection locked="0"/>
    </xf>
    <xf numFmtId="0" fontId="5" fillId="2" borderId="0" xfId="3" applyFont="1" applyFill="1" applyAlignment="1" applyProtection="1">
      <alignment horizontal="center" vertical="top" wrapText="1"/>
      <protection locked="0"/>
    </xf>
    <xf numFmtId="0" fontId="2" fillId="2" borderId="0" xfId="3" applyFont="1" applyFill="1" applyAlignment="1" applyProtection="1">
      <alignment horizontal="center" vertical="top" wrapText="1"/>
      <protection locked="0"/>
    </xf>
    <xf numFmtId="0" fontId="2" fillId="2" borderId="1" xfId="3" applyFont="1" applyFill="1" applyBorder="1" applyAlignment="1" applyProtection="1">
      <alignment vertical="center" wrapText="1"/>
      <protection locked="0"/>
    </xf>
  </cellXfs>
  <cellStyles count="5">
    <cellStyle name="Ezres 2" xfId="4" xr:uid="{E6D05459-BD73-4C48-B366-46A677015615}"/>
    <cellStyle name="Normál" xfId="0" builtinId="0"/>
    <cellStyle name="Normál 2" xfId="1" xr:uid="{143A5EF7-E976-48EB-935C-A997CDF8EED8}"/>
    <cellStyle name="Normál_KVRENMUNKA" xfId="3" xr:uid="{8C72CFDA-34D4-4704-A09A-B8868075DD8A}"/>
    <cellStyle name="Normál_SEGEDLETEK" xfId="2" xr:uid="{3604EE3F-E1F4-4233-B260-6BA04CD8B35F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TEST&#220;LET\2024\02.29\2.%20np%202024.%20&#233;vi%20%20K&#246;lts&#233;gvet&#233;s%20megalkot&#225;sa\02.15-&#233;n%20kik&#252;ld&#246;tt%20anyag%20t&#225;bl&#225;zata.xlsx" TargetMode="External"/><Relationship Id="rId1" Type="http://schemas.openxmlformats.org/officeDocument/2006/relationships/externalLinkPath" Target="02.15-&#233;n%20kik&#252;ld&#246;tt%20anyag%20t&#225;bl&#225;zat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TEST&#220;LET\2024\02.29\2.%20np%202024.%20&#233;vi%20%20K&#246;lts&#233;gvet&#233;s%20megalkot&#225;sa\kieg&#233;sz&#237;t&#233;s%20anyagai\kieg&#233;sz&#237;t&#233;ssel%20kik&#252;ld&#246;tt%20anyag%20t&#225;bl&#225;zata.xlsx" TargetMode="External"/><Relationship Id="rId1" Type="http://schemas.openxmlformats.org/officeDocument/2006/relationships/externalLinkPath" Target="kieg&#233;sz&#237;t&#233;s%20anyagai/kieg&#233;sz&#237;t&#233;ssel%20kik&#252;ld&#246;tt%20anyag%20t&#225;bl&#225;z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PAR"/>
      <sheetName val="Info"/>
      <sheetName val="Főkönyv"/>
      <sheetName val="HIV"/>
      <sheetName val="ÖNK"/>
      <sheetName val="KASZPER"/>
      <sheetName val="COFOG"/>
      <sheetName val="COFOG-B"/>
      <sheetName val="COFOG-K"/>
      <sheetName val="D1"/>
      <sheetName val="D2"/>
      <sheetName val="D3"/>
      <sheetName val="K1K2"/>
      <sheetName val="K3"/>
      <sheetName val="K4"/>
      <sheetName val="K5"/>
      <sheetName val="K6"/>
      <sheetName val="K7"/>
      <sheetName val="K8"/>
      <sheetName val="K9"/>
      <sheetName val="B1"/>
      <sheetName val="B2"/>
      <sheetName val="B3"/>
      <sheetName val="B4"/>
      <sheetName val="B5"/>
      <sheetName val="B6"/>
      <sheetName val="B7"/>
      <sheetName val="B8"/>
      <sheetName val="R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T1"/>
      <sheetName val="T2"/>
      <sheetName val="T3"/>
      <sheetName val="T4"/>
      <sheetName val="T5"/>
      <sheetName val="T6"/>
      <sheetName val="T7"/>
      <sheetName val="T8"/>
      <sheetName val="EI"/>
    </sheetNames>
    <sheetDataSet>
      <sheetData sheetId="0"/>
      <sheetData sheetId="1">
        <row r="3">
          <cell r="G3" t="str">
            <v>2024.</v>
          </cell>
        </row>
        <row r="4">
          <cell r="D4" t="str">
            <v>Kerepesi Polgármesteri Hivatal</v>
          </cell>
        </row>
        <row r="5">
          <cell r="D5" t="str">
            <v>Kerepesi Napközi-Otthonos Óvoda</v>
          </cell>
        </row>
        <row r="6">
          <cell r="D6" t="str">
            <v>Kerepesi Babaliget Bölcsőde</v>
          </cell>
        </row>
        <row r="7">
          <cell r="D7" t="str">
            <v>Szabó Magda Művelődési Ház és Könyvtár</v>
          </cell>
        </row>
        <row r="8">
          <cell r="D8" t="str">
            <v>Kerepes Város Szociális Alapszolgáltatási Központ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PAR"/>
      <sheetName val="Info"/>
      <sheetName val="Főkönyv"/>
      <sheetName val="HIV"/>
      <sheetName val="ÖNK"/>
      <sheetName val="KASZPER"/>
      <sheetName val="COFOG"/>
      <sheetName val="COFOG-B"/>
      <sheetName val="COFOG-K"/>
      <sheetName val="D1"/>
      <sheetName val="D2"/>
      <sheetName val="D3"/>
      <sheetName val="K1K2"/>
      <sheetName val="K3"/>
      <sheetName val="K4"/>
      <sheetName val="K5"/>
      <sheetName val="K6"/>
      <sheetName val="K7"/>
      <sheetName val="K8"/>
      <sheetName val="K9"/>
      <sheetName val="B1"/>
      <sheetName val="B2"/>
      <sheetName val="B3"/>
      <sheetName val="B4"/>
      <sheetName val="B5"/>
      <sheetName val="B6"/>
      <sheetName val="B7"/>
      <sheetName val="B8"/>
      <sheetName val="R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T1"/>
      <sheetName val="T2"/>
      <sheetName val="T3"/>
      <sheetName val="T4"/>
      <sheetName val="T5"/>
      <sheetName val="T6"/>
      <sheetName val="T7"/>
      <sheetName val="T8"/>
      <sheetName val="T9"/>
      <sheetName val="EI"/>
    </sheetNames>
    <sheetDataSet>
      <sheetData sheetId="0"/>
      <sheetData sheetId="1">
        <row r="2">
          <cell r="C2" t="str">
            <v>ID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FF0A-D8F0-495A-88ED-C0856FAF9389}">
  <dimension ref="A1:J56"/>
  <sheetViews>
    <sheetView tabSelected="1" workbookViewId="0">
      <selection activeCell="D25" sqref="D25"/>
    </sheetView>
  </sheetViews>
  <sheetFormatPr defaultRowHeight="15" x14ac:dyDescent="0.25"/>
  <cols>
    <col min="1" max="1" width="2.7109375" bestFit="1" customWidth="1"/>
    <col min="2" max="2" width="8.85546875" bestFit="1" customWidth="1"/>
    <col min="3" max="3" width="5.85546875" bestFit="1" customWidth="1"/>
    <col min="4" max="4" width="41.7109375" bestFit="1" customWidth="1"/>
    <col min="5" max="5" width="23.85546875" bestFit="1" customWidth="1"/>
    <col min="6" max="7" width="10.85546875" bestFit="1" customWidth="1"/>
    <col min="8" max="9" width="10.5703125" bestFit="1" customWidth="1"/>
    <col min="10" max="10" width="9.5703125" bestFit="1" customWidth="1"/>
  </cols>
  <sheetData>
    <row r="1" spans="1:10" ht="15.75" x14ac:dyDescent="0.25">
      <c r="A1" s="67"/>
      <c r="B1" s="67"/>
      <c r="C1" s="67"/>
      <c r="D1" s="68"/>
      <c r="E1" s="67"/>
      <c r="F1" s="67"/>
      <c r="G1" s="67"/>
      <c r="H1" s="67"/>
      <c r="I1" s="67"/>
      <c r="J1" s="67"/>
    </row>
    <row r="2" spans="1:10" ht="15.75" x14ac:dyDescent="0.25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A3" s="67"/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 x14ac:dyDescent="0.25">
      <c r="A5" s="71" t="s">
        <v>125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.75" x14ac:dyDescent="0.25">
      <c r="A7" s="67"/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25">
      <c r="A8" s="74"/>
      <c r="B8" s="75" t="s">
        <v>4</v>
      </c>
      <c r="C8" s="75" t="s">
        <v>5</v>
      </c>
      <c r="D8" s="75" t="s">
        <v>6</v>
      </c>
      <c r="E8" s="75" t="s">
        <v>7</v>
      </c>
      <c r="F8" s="75" t="s">
        <v>38</v>
      </c>
      <c r="G8" s="75" t="s">
        <v>39</v>
      </c>
      <c r="H8" s="75" t="s">
        <v>40</v>
      </c>
      <c r="I8" s="75" t="s">
        <v>41</v>
      </c>
      <c r="J8" s="75" t="s">
        <v>42</v>
      </c>
    </row>
    <row r="9" spans="1:10" ht="38.25" x14ac:dyDescent="0.25">
      <c r="A9" s="76">
        <v>1</v>
      </c>
      <c r="B9" s="77" t="s">
        <v>126</v>
      </c>
      <c r="C9" s="77" t="s">
        <v>127</v>
      </c>
      <c r="D9" s="77" t="s">
        <v>128</v>
      </c>
      <c r="E9" s="77" t="s">
        <v>129</v>
      </c>
      <c r="F9" s="77" t="s">
        <v>130</v>
      </c>
      <c r="G9" s="77" t="s">
        <v>131</v>
      </c>
      <c r="H9" s="77" t="s">
        <v>132</v>
      </c>
      <c r="I9" s="77" t="s">
        <v>133</v>
      </c>
      <c r="J9" s="77" t="s">
        <v>134</v>
      </c>
    </row>
    <row r="10" spans="1:10" x14ac:dyDescent="0.25">
      <c r="A10" s="76">
        <v>2</v>
      </c>
      <c r="B10" s="76">
        <v>1</v>
      </c>
      <c r="C10" s="76">
        <v>1</v>
      </c>
      <c r="D10" s="78" t="s">
        <v>1</v>
      </c>
      <c r="E10" s="79"/>
      <c r="F10" s="80">
        <v>2538793957</v>
      </c>
      <c r="G10" s="81">
        <v>2538793957</v>
      </c>
      <c r="H10" s="82">
        <f>G10-J10</f>
        <v>1551320993</v>
      </c>
      <c r="I10" s="82">
        <v>0</v>
      </c>
      <c r="J10" s="81">
        <v>987472964</v>
      </c>
    </row>
    <row r="11" spans="1:10" x14ac:dyDescent="0.25">
      <c r="A11" s="76">
        <v>3</v>
      </c>
      <c r="B11" s="76"/>
      <c r="C11" s="76"/>
      <c r="D11" s="83"/>
      <c r="E11" s="84" t="s">
        <v>135</v>
      </c>
      <c r="F11" s="85">
        <v>50720900</v>
      </c>
      <c r="G11" s="86"/>
      <c r="H11" s="87"/>
      <c r="I11" s="87"/>
      <c r="J11" s="87"/>
    </row>
    <row r="12" spans="1:10" x14ac:dyDescent="0.25">
      <c r="A12" s="76">
        <v>4</v>
      </c>
      <c r="B12" s="76"/>
      <c r="C12" s="76"/>
      <c r="D12" s="83"/>
      <c r="E12" s="84" t="s">
        <v>136</v>
      </c>
      <c r="F12" s="85">
        <v>6876006</v>
      </c>
      <c r="G12" s="86"/>
      <c r="H12" s="87"/>
      <c r="I12" s="87"/>
      <c r="J12" s="87"/>
    </row>
    <row r="13" spans="1:10" x14ac:dyDescent="0.25">
      <c r="A13" s="76">
        <v>5</v>
      </c>
      <c r="B13" s="76"/>
      <c r="C13" s="76"/>
      <c r="D13" s="83"/>
      <c r="E13" s="84" t="s">
        <v>86</v>
      </c>
      <c r="F13" s="85">
        <v>613609431</v>
      </c>
      <c r="G13" s="86"/>
      <c r="H13" s="87"/>
      <c r="I13" s="87"/>
      <c r="J13" s="87"/>
    </row>
    <row r="14" spans="1:10" x14ac:dyDescent="0.25">
      <c r="A14" s="76">
        <v>6</v>
      </c>
      <c r="B14" s="76"/>
      <c r="C14" s="76"/>
      <c r="D14" s="83"/>
      <c r="E14" s="84" t="s">
        <v>88</v>
      </c>
      <c r="F14" s="85">
        <v>5000004</v>
      </c>
      <c r="G14" s="86"/>
      <c r="H14" s="87"/>
      <c r="I14" s="87"/>
      <c r="J14" s="87"/>
    </row>
    <row r="15" spans="1:10" x14ac:dyDescent="0.25">
      <c r="A15" s="76">
        <v>7</v>
      </c>
      <c r="B15" s="76"/>
      <c r="C15" s="76"/>
      <c r="D15" s="83"/>
      <c r="E15" s="84" t="s">
        <v>137</v>
      </c>
      <c r="F15" s="85">
        <v>132055048</v>
      </c>
      <c r="G15" s="86"/>
      <c r="H15" s="87"/>
      <c r="I15" s="87"/>
      <c r="J15" s="87"/>
    </row>
    <row r="16" spans="1:10" x14ac:dyDescent="0.25">
      <c r="A16" s="76">
        <v>8</v>
      </c>
      <c r="B16" s="76"/>
      <c r="C16" s="76"/>
      <c r="D16" s="83"/>
      <c r="E16" s="84" t="s">
        <v>92</v>
      </c>
      <c r="F16" s="85">
        <v>534731418</v>
      </c>
      <c r="G16" s="86"/>
      <c r="H16" s="87"/>
      <c r="I16" s="87"/>
      <c r="J16" s="87"/>
    </row>
    <row r="17" spans="1:10" x14ac:dyDescent="0.25">
      <c r="A17" s="76">
        <v>9</v>
      </c>
      <c r="B17" s="76"/>
      <c r="C17" s="76"/>
      <c r="D17" s="83"/>
      <c r="E17" s="84" t="s">
        <v>94</v>
      </c>
      <c r="F17" s="85">
        <v>8000000</v>
      </c>
      <c r="G17" s="86"/>
      <c r="H17" s="87"/>
      <c r="I17" s="87"/>
      <c r="J17" s="87"/>
    </row>
    <row r="18" spans="1:10" x14ac:dyDescent="0.25">
      <c r="A18" s="76">
        <v>10</v>
      </c>
      <c r="B18" s="76"/>
      <c r="C18" s="76"/>
      <c r="D18" s="83"/>
      <c r="E18" s="84" t="s">
        <v>96</v>
      </c>
      <c r="F18" s="85">
        <v>0</v>
      </c>
      <c r="G18" s="86"/>
      <c r="H18" s="87"/>
      <c r="I18" s="87"/>
      <c r="J18" s="87"/>
    </row>
    <row r="19" spans="1:10" x14ac:dyDescent="0.25">
      <c r="A19" s="76">
        <v>11</v>
      </c>
      <c r="B19" s="76"/>
      <c r="C19" s="76"/>
      <c r="D19" s="83"/>
      <c r="E19" s="84" t="s">
        <v>138</v>
      </c>
      <c r="F19" s="85">
        <v>17600000</v>
      </c>
      <c r="G19" s="86"/>
      <c r="H19" s="87"/>
      <c r="I19" s="87"/>
      <c r="J19" s="87"/>
    </row>
    <row r="20" spans="1:10" x14ac:dyDescent="0.25">
      <c r="A20" s="76">
        <v>12</v>
      </c>
      <c r="B20" s="76"/>
      <c r="C20" s="76"/>
      <c r="D20" s="83"/>
      <c r="E20" s="84" t="s">
        <v>98</v>
      </c>
      <c r="F20" s="85">
        <v>1170201150</v>
      </c>
      <c r="G20" s="88"/>
      <c r="H20" s="89"/>
      <c r="I20" s="89"/>
      <c r="J20" s="89"/>
    </row>
    <row r="21" spans="1:10" x14ac:dyDescent="0.25">
      <c r="A21" s="76">
        <v>13</v>
      </c>
      <c r="B21" s="76">
        <v>2</v>
      </c>
      <c r="C21" s="76"/>
      <c r="D21" s="79" t="s">
        <v>139</v>
      </c>
      <c r="E21" s="79"/>
      <c r="F21" s="80">
        <v>1178967610</v>
      </c>
      <c r="G21" s="80">
        <v>1178967610</v>
      </c>
      <c r="H21" s="90">
        <f>SUM(H22:H56)</f>
        <v>42112006</v>
      </c>
      <c r="I21" s="90">
        <f>SUM(I22:I126)</f>
        <v>1136855604</v>
      </c>
      <c r="J21" s="90">
        <f>SUM(J22:J56)</f>
        <v>0</v>
      </c>
    </row>
    <row r="22" spans="1:10" x14ac:dyDescent="0.25">
      <c r="A22" s="76">
        <v>14</v>
      </c>
      <c r="B22" s="76"/>
      <c r="C22" s="76">
        <f>IF([1]PAR!$D4&gt;" ",1," ")</f>
        <v>1</v>
      </c>
      <c r="D22" s="78" t="s">
        <v>140</v>
      </c>
      <c r="E22" s="91"/>
      <c r="F22" s="80">
        <v>297104996</v>
      </c>
      <c r="G22" s="81">
        <v>297104996</v>
      </c>
      <c r="H22" s="81">
        <v>381500</v>
      </c>
      <c r="I22" s="81">
        <v>296723496</v>
      </c>
      <c r="J22" s="82">
        <v>0</v>
      </c>
    </row>
    <row r="23" spans="1:10" x14ac:dyDescent="0.25">
      <c r="A23" s="76">
        <v>15</v>
      </c>
      <c r="B23" s="76"/>
      <c r="C23" s="76"/>
      <c r="D23" s="83"/>
      <c r="E23" s="84" t="str">
        <f>IF([1]PAR!$D$4&gt;" ","Személyi  juttatások"," ")</f>
        <v>Személyi  juttatások</v>
      </c>
      <c r="F23" s="85">
        <v>210897942</v>
      </c>
      <c r="G23" s="86"/>
      <c r="H23" s="86"/>
      <c r="I23" s="86"/>
      <c r="J23" s="87"/>
    </row>
    <row r="24" spans="1:10" x14ac:dyDescent="0.25">
      <c r="A24" s="76">
        <v>16</v>
      </c>
      <c r="B24" s="76"/>
      <c r="C24" s="76"/>
      <c r="D24" s="83"/>
      <c r="E24" s="84" t="str">
        <f>IF([1]PAR!$D$4&gt;" ","Munkaadókat terhelő járulékok"," ")</f>
        <v>Munkaadókat terhelő járulékok</v>
      </c>
      <c r="F24" s="85">
        <v>31241866</v>
      </c>
      <c r="G24" s="86"/>
      <c r="H24" s="86"/>
      <c r="I24" s="86"/>
      <c r="J24" s="87"/>
    </row>
    <row r="25" spans="1:10" x14ac:dyDescent="0.25">
      <c r="A25" s="76">
        <v>17</v>
      </c>
      <c r="B25" s="76"/>
      <c r="C25" s="76"/>
      <c r="D25" s="83"/>
      <c r="E25" s="84" t="str">
        <f>IF([1]PAR!$D$4&gt;" ","Dologi  kiadások"," ")</f>
        <v>Dologi  kiadások</v>
      </c>
      <c r="F25" s="85">
        <v>53114798</v>
      </c>
      <c r="G25" s="86"/>
      <c r="H25" s="86"/>
      <c r="I25" s="86"/>
      <c r="J25" s="87"/>
    </row>
    <row r="26" spans="1:10" x14ac:dyDescent="0.25">
      <c r="A26" s="76">
        <v>18</v>
      </c>
      <c r="B26" s="76"/>
      <c r="C26" s="76"/>
      <c r="D26" s="83"/>
      <c r="E26" s="84" t="s">
        <v>141</v>
      </c>
      <c r="F26" s="85">
        <v>0</v>
      </c>
      <c r="G26" s="86"/>
      <c r="H26" s="86"/>
      <c r="I26" s="86"/>
      <c r="J26" s="87"/>
    </row>
    <row r="27" spans="1:10" x14ac:dyDescent="0.25">
      <c r="A27" s="76">
        <v>19</v>
      </c>
      <c r="B27" s="76"/>
      <c r="C27" s="76"/>
      <c r="D27" s="83"/>
      <c r="E27" s="84" t="s">
        <v>137</v>
      </c>
      <c r="F27" s="85">
        <v>0</v>
      </c>
      <c r="G27" s="86"/>
      <c r="H27" s="86"/>
      <c r="I27" s="86"/>
      <c r="J27" s="87"/>
    </row>
    <row r="28" spans="1:10" x14ac:dyDescent="0.25">
      <c r="A28" s="76">
        <v>20</v>
      </c>
      <c r="B28" s="76"/>
      <c r="C28" s="76"/>
      <c r="D28" s="83"/>
      <c r="E28" s="84" t="str">
        <f>IF([1]PAR!$D$4&gt;" ","Felhalmozási kiadások"," ")</f>
        <v>Felhalmozási kiadások</v>
      </c>
      <c r="F28" s="85">
        <v>1850390</v>
      </c>
      <c r="G28" s="88"/>
      <c r="H28" s="88"/>
      <c r="I28" s="88"/>
      <c r="J28" s="89"/>
    </row>
    <row r="29" spans="1:10" x14ac:dyDescent="0.25">
      <c r="A29" s="76">
        <v>21</v>
      </c>
      <c r="B29" s="76"/>
      <c r="C29" s="76">
        <f>IF([1]PAR!$D5&gt;" ",2," ")</f>
        <v>2</v>
      </c>
      <c r="D29" s="78" t="s">
        <v>142</v>
      </c>
      <c r="E29" s="91"/>
      <c r="F29" s="80">
        <v>524779688</v>
      </c>
      <c r="G29" s="81">
        <v>524779688</v>
      </c>
      <c r="H29" s="81">
        <v>12665000</v>
      </c>
      <c r="I29" s="81">
        <v>512114688</v>
      </c>
      <c r="J29" s="82">
        <v>0</v>
      </c>
    </row>
    <row r="30" spans="1:10" x14ac:dyDescent="0.25">
      <c r="A30" s="76">
        <v>22</v>
      </c>
      <c r="B30" s="76"/>
      <c r="C30" s="76"/>
      <c r="D30" s="92"/>
      <c r="E30" s="84" t="str">
        <f>IF([1]PAR!$D$5&gt;" ","Személyi  juttatások"," ")</f>
        <v>Személyi  juttatások</v>
      </c>
      <c r="F30" s="85">
        <v>364463196</v>
      </c>
      <c r="G30" s="86"/>
      <c r="H30" s="86"/>
      <c r="I30" s="86"/>
      <c r="J30" s="87"/>
    </row>
    <row r="31" spans="1:10" x14ac:dyDescent="0.25">
      <c r="A31" s="76">
        <v>23</v>
      </c>
      <c r="B31" s="76"/>
      <c r="C31" s="76"/>
      <c r="D31" s="92"/>
      <c r="E31" s="84" t="str">
        <f>IF([1]PAR!$D$5&gt;" ","Munkaadókat terhelő járulékok"," ")</f>
        <v>Munkaadókat terhelő járulékok</v>
      </c>
      <c r="F31" s="85">
        <v>54137234</v>
      </c>
      <c r="G31" s="86"/>
      <c r="H31" s="86"/>
      <c r="I31" s="86"/>
      <c r="J31" s="87"/>
    </row>
    <row r="32" spans="1:10" x14ac:dyDescent="0.25">
      <c r="A32" s="76">
        <v>24</v>
      </c>
      <c r="B32" s="76"/>
      <c r="C32" s="76"/>
      <c r="D32" s="92"/>
      <c r="E32" s="84" t="str">
        <f>IF([1]PAR!$D$5&gt;" ","Dologi  kiadások"," ")</f>
        <v>Dologi  kiadások</v>
      </c>
      <c r="F32" s="85">
        <v>103232854</v>
      </c>
      <c r="G32" s="86"/>
      <c r="H32" s="86"/>
      <c r="I32" s="86"/>
      <c r="J32" s="87"/>
    </row>
    <row r="33" spans="1:10" x14ac:dyDescent="0.25">
      <c r="A33" s="76">
        <v>25</v>
      </c>
      <c r="B33" s="76"/>
      <c r="C33" s="76"/>
      <c r="D33" s="92"/>
      <c r="E33" s="84" t="s">
        <v>141</v>
      </c>
      <c r="F33" s="85">
        <v>0</v>
      </c>
      <c r="G33" s="86"/>
      <c r="H33" s="86"/>
      <c r="I33" s="86"/>
      <c r="J33" s="87"/>
    </row>
    <row r="34" spans="1:10" x14ac:dyDescent="0.25">
      <c r="A34" s="76">
        <v>26</v>
      </c>
      <c r="B34" s="76"/>
      <c r="C34" s="76"/>
      <c r="D34" s="92"/>
      <c r="E34" s="84" t="s">
        <v>137</v>
      </c>
      <c r="F34" s="85">
        <v>0</v>
      </c>
      <c r="G34" s="86"/>
      <c r="H34" s="86"/>
      <c r="I34" s="86"/>
      <c r="J34" s="87"/>
    </row>
    <row r="35" spans="1:10" x14ac:dyDescent="0.25">
      <c r="A35" s="76">
        <v>27</v>
      </c>
      <c r="B35" s="76"/>
      <c r="C35" s="76"/>
      <c r="D35" s="92"/>
      <c r="E35" s="84" t="str">
        <f>IF([1]PAR!$D$5&gt;" ","Felhalmozási kiadások"," ")</f>
        <v>Felhalmozási kiadások</v>
      </c>
      <c r="F35" s="85">
        <v>2946404</v>
      </c>
      <c r="G35" s="88"/>
      <c r="H35" s="88"/>
      <c r="I35" s="88"/>
      <c r="J35" s="89"/>
    </row>
    <row r="36" spans="1:10" x14ac:dyDescent="0.25">
      <c r="A36" s="76">
        <v>28</v>
      </c>
      <c r="B36" s="93"/>
      <c r="C36" s="94">
        <f>IF([1]PAR!$D6&gt;" ",3," ")</f>
        <v>3</v>
      </c>
      <c r="D36" s="95" t="s">
        <v>143</v>
      </c>
      <c r="E36" s="91"/>
      <c r="F36" s="96">
        <v>166200464</v>
      </c>
      <c r="G36" s="97">
        <v>166200464</v>
      </c>
      <c r="H36" s="97">
        <v>11810504</v>
      </c>
      <c r="I36" s="97">
        <v>154389960</v>
      </c>
      <c r="J36" s="82">
        <v>0</v>
      </c>
    </row>
    <row r="37" spans="1:10" x14ac:dyDescent="0.25">
      <c r="A37" s="76">
        <v>29</v>
      </c>
      <c r="B37" s="93"/>
      <c r="C37" s="94"/>
      <c r="D37" s="98"/>
      <c r="E37" s="99" t="str">
        <f>IF([1]PAR!$D$6&gt;" ","Személyi  juttatások"," ")</f>
        <v>Személyi  juttatások</v>
      </c>
      <c r="F37" s="100">
        <v>115746946</v>
      </c>
      <c r="G37" s="101"/>
      <c r="H37" s="101"/>
      <c r="I37" s="101"/>
      <c r="J37" s="87"/>
    </row>
    <row r="38" spans="1:10" x14ac:dyDescent="0.25">
      <c r="A38" s="76">
        <v>30</v>
      </c>
      <c r="B38" s="93"/>
      <c r="C38" s="94"/>
      <c r="D38" s="98"/>
      <c r="E38" s="99" t="str">
        <f>IF([1]PAR!$D$6&gt;" ","Munkaadókat terhelő járulékok"," ")</f>
        <v>Munkaadókat terhelő járulékok</v>
      </c>
      <c r="F38" s="100">
        <v>14973622</v>
      </c>
      <c r="G38" s="101"/>
      <c r="H38" s="101"/>
      <c r="I38" s="101"/>
      <c r="J38" s="87"/>
    </row>
    <row r="39" spans="1:10" x14ac:dyDescent="0.25">
      <c r="A39" s="76">
        <v>31</v>
      </c>
      <c r="B39" s="93"/>
      <c r="C39" s="94"/>
      <c r="D39" s="98"/>
      <c r="E39" s="99" t="str">
        <f>IF([1]PAR!$D$6&gt;" ","Dologi  kiadások"," ")</f>
        <v>Dologi  kiadások</v>
      </c>
      <c r="F39" s="100">
        <v>33513398</v>
      </c>
      <c r="G39" s="101"/>
      <c r="H39" s="101"/>
      <c r="I39" s="101"/>
      <c r="J39" s="87"/>
    </row>
    <row r="40" spans="1:10" x14ac:dyDescent="0.25">
      <c r="A40" s="76">
        <v>32</v>
      </c>
      <c r="B40" s="93"/>
      <c r="C40" s="94"/>
      <c r="D40" s="98"/>
      <c r="E40" s="99" t="str">
        <f>IF([1]PAR!$D$6&gt;" ","Ellátási díjak"," ")</f>
        <v>Ellátási díjak</v>
      </c>
      <c r="F40" s="100">
        <v>0</v>
      </c>
      <c r="G40" s="101"/>
      <c r="H40" s="101"/>
      <c r="I40" s="101"/>
      <c r="J40" s="87"/>
    </row>
    <row r="41" spans="1:10" x14ac:dyDescent="0.25">
      <c r="A41" s="76">
        <v>33</v>
      </c>
      <c r="B41" s="93"/>
      <c r="C41" s="94"/>
      <c r="D41" s="98"/>
      <c r="E41" s="99" t="str">
        <f>IF([1]PAR!$D$6&gt;" ","Egyéb működési célú kiadások"," ")</f>
        <v>Egyéb működési célú kiadások</v>
      </c>
      <c r="F41" s="100">
        <v>0</v>
      </c>
      <c r="G41" s="101"/>
      <c r="H41" s="101"/>
      <c r="I41" s="101"/>
      <c r="J41" s="87"/>
    </row>
    <row r="42" spans="1:10" x14ac:dyDescent="0.25">
      <c r="A42" s="76">
        <v>34</v>
      </c>
      <c r="B42" s="93"/>
      <c r="C42" s="94"/>
      <c r="D42" s="98"/>
      <c r="E42" s="99" t="str">
        <f>IF([1]PAR!$D$6&gt;" ","Felhalmozási kiadások"," ")</f>
        <v>Felhalmozási kiadások</v>
      </c>
      <c r="F42" s="100">
        <v>1966498</v>
      </c>
      <c r="G42" s="102"/>
      <c r="H42" s="102"/>
      <c r="I42" s="102"/>
      <c r="J42" s="89"/>
    </row>
    <row r="43" spans="1:10" x14ac:dyDescent="0.25">
      <c r="A43" s="76">
        <v>35</v>
      </c>
      <c r="B43" s="93"/>
      <c r="C43" s="94">
        <f>IF([1]PAR!$D7&gt;" ",4," ")</f>
        <v>4</v>
      </c>
      <c r="D43" s="95" t="s">
        <v>144</v>
      </c>
      <c r="E43" s="91"/>
      <c r="F43" s="96">
        <v>76585930</v>
      </c>
      <c r="G43" s="97">
        <v>76585930</v>
      </c>
      <c r="H43" s="97">
        <v>9000010</v>
      </c>
      <c r="I43" s="97">
        <v>67585920</v>
      </c>
      <c r="J43" s="82">
        <v>0</v>
      </c>
    </row>
    <row r="44" spans="1:10" x14ac:dyDescent="0.25">
      <c r="A44" s="76">
        <v>36</v>
      </c>
      <c r="B44" s="93"/>
      <c r="C44" s="94"/>
      <c r="D44" s="98"/>
      <c r="E44" s="99" t="str">
        <f>IF([1]PAR!$D$7&gt;" ","Személyi  juttatások"," ")</f>
        <v>Személyi  juttatások</v>
      </c>
      <c r="F44" s="100">
        <v>38183751</v>
      </c>
      <c r="G44" s="101"/>
      <c r="H44" s="101"/>
      <c r="I44" s="101"/>
      <c r="J44" s="87"/>
    </row>
    <row r="45" spans="1:10" x14ac:dyDescent="0.25">
      <c r="A45" s="76">
        <v>37</v>
      </c>
      <c r="B45" s="93"/>
      <c r="C45" s="94"/>
      <c r="D45" s="98"/>
      <c r="E45" s="99" t="str">
        <f>IF([1]PAR!$D$7&gt;" ","Munkaadókat terhelő járulékok"," ")</f>
        <v>Munkaadókat terhelő járulékok</v>
      </c>
      <c r="F45" s="100">
        <v>5104040</v>
      </c>
      <c r="G45" s="101"/>
      <c r="H45" s="101"/>
      <c r="I45" s="101"/>
      <c r="J45" s="87"/>
    </row>
    <row r="46" spans="1:10" x14ac:dyDescent="0.25">
      <c r="A46" s="76">
        <v>38</v>
      </c>
      <c r="B46" s="93"/>
      <c r="C46" s="94"/>
      <c r="D46" s="98"/>
      <c r="E46" s="99" t="str">
        <f>IF([1]PAR!$D$7&gt;" ","Dologi  kiadások"," ")</f>
        <v>Dologi  kiadások</v>
      </c>
      <c r="F46" s="100">
        <v>29020852</v>
      </c>
      <c r="G46" s="101"/>
      <c r="H46" s="101"/>
      <c r="I46" s="101"/>
      <c r="J46" s="87"/>
    </row>
    <row r="47" spans="1:10" x14ac:dyDescent="0.25">
      <c r="A47" s="76">
        <v>39</v>
      </c>
      <c r="B47" s="93"/>
      <c r="C47" s="94"/>
      <c r="D47" s="98"/>
      <c r="E47" s="99" t="str">
        <f>IF([1]PAR!$D$7&gt;" ","Ellátási díjak"," ")</f>
        <v>Ellátási díjak</v>
      </c>
      <c r="F47" s="100">
        <v>0</v>
      </c>
      <c r="G47" s="101"/>
      <c r="H47" s="101"/>
      <c r="I47" s="101"/>
      <c r="J47" s="87"/>
    </row>
    <row r="48" spans="1:10" x14ac:dyDescent="0.25">
      <c r="A48" s="76">
        <v>40</v>
      </c>
      <c r="B48" s="93"/>
      <c r="C48" s="94"/>
      <c r="D48" s="98"/>
      <c r="E48" s="99" t="str">
        <f>IF([1]PAR!$D$7&gt;" ","Egyéb működési célú kiadások"," ")</f>
        <v>Egyéb működési célú kiadások</v>
      </c>
      <c r="F48" s="100">
        <v>0</v>
      </c>
      <c r="G48" s="101"/>
      <c r="H48" s="101"/>
      <c r="I48" s="101"/>
      <c r="J48" s="87"/>
    </row>
    <row r="49" spans="1:10" x14ac:dyDescent="0.25">
      <c r="A49" s="76">
        <v>41</v>
      </c>
      <c r="B49" s="93"/>
      <c r="C49" s="94"/>
      <c r="D49" s="98"/>
      <c r="E49" s="99" t="str">
        <f>IF([1]PAR!$D$7&gt;" ","Felhalmozási kiadások"," ")</f>
        <v>Felhalmozási kiadások</v>
      </c>
      <c r="F49" s="100">
        <v>4277287</v>
      </c>
      <c r="G49" s="102"/>
      <c r="H49" s="102"/>
      <c r="I49" s="102"/>
      <c r="J49" s="89"/>
    </row>
    <row r="50" spans="1:10" x14ac:dyDescent="0.25">
      <c r="A50" s="76">
        <v>42</v>
      </c>
      <c r="B50" s="93"/>
      <c r="C50" s="103">
        <f>IF([1]PAR!$D8&gt;" ",5," ")</f>
        <v>5</v>
      </c>
      <c r="D50" s="95" t="s">
        <v>145</v>
      </c>
      <c r="E50" s="91"/>
      <c r="F50" s="96">
        <v>114296532</v>
      </c>
      <c r="G50" s="97">
        <v>114296532</v>
      </c>
      <c r="H50" s="97">
        <v>8254992</v>
      </c>
      <c r="I50" s="97">
        <v>106041540</v>
      </c>
      <c r="J50" s="82">
        <v>0</v>
      </c>
    </row>
    <row r="51" spans="1:10" x14ac:dyDescent="0.25">
      <c r="A51" s="76">
        <v>43</v>
      </c>
      <c r="B51" s="93"/>
      <c r="C51" s="103"/>
      <c r="D51" s="98"/>
      <c r="E51" s="104" t="str">
        <f>IF([1]PAR!$D$8&gt;" ","Személyi  juttatások"," ")</f>
        <v>Személyi  juttatások</v>
      </c>
      <c r="F51" s="100">
        <v>77156086</v>
      </c>
      <c r="G51" s="101"/>
      <c r="H51" s="101"/>
      <c r="I51" s="101"/>
      <c r="J51" s="87"/>
    </row>
    <row r="52" spans="1:10" x14ac:dyDescent="0.25">
      <c r="A52" s="76">
        <v>44</v>
      </c>
      <c r="B52" s="93"/>
      <c r="C52" s="103"/>
      <c r="D52" s="98"/>
      <c r="E52" s="104" t="str">
        <f>IF([1]PAR!$D$8&gt;" ","Munkaadókat terhelő járulékok"," ")</f>
        <v>Munkaadókat terhelő járulékok</v>
      </c>
      <c r="F52" s="100">
        <v>9894072</v>
      </c>
      <c r="G52" s="101"/>
      <c r="H52" s="101"/>
      <c r="I52" s="101"/>
      <c r="J52" s="87"/>
    </row>
    <row r="53" spans="1:10" x14ac:dyDescent="0.25">
      <c r="A53" s="76">
        <v>45</v>
      </c>
      <c r="B53" s="93"/>
      <c r="C53" s="103"/>
      <c r="D53" s="98"/>
      <c r="E53" s="104" t="str">
        <f>IF([1]PAR!$D$8&gt;" ","Dologi  kiadások"," ")</f>
        <v>Dologi  kiadások</v>
      </c>
      <c r="F53" s="100">
        <v>26338320</v>
      </c>
      <c r="G53" s="101"/>
      <c r="H53" s="101"/>
      <c r="I53" s="101"/>
      <c r="J53" s="87"/>
    </row>
    <row r="54" spans="1:10" x14ac:dyDescent="0.25">
      <c r="A54" s="76">
        <v>46</v>
      </c>
      <c r="B54" s="93"/>
      <c r="C54" s="103"/>
      <c r="D54" s="98"/>
      <c r="E54" s="99" t="str">
        <f>IF([1]PAR!$D$8&gt;" ","Ellátási díjak"," ")</f>
        <v>Ellátási díjak</v>
      </c>
      <c r="F54" s="100">
        <v>0</v>
      </c>
      <c r="G54" s="101"/>
      <c r="H54" s="101"/>
      <c r="I54" s="101"/>
      <c r="J54" s="87"/>
    </row>
    <row r="55" spans="1:10" x14ac:dyDescent="0.25">
      <c r="A55" s="76">
        <v>47</v>
      </c>
      <c r="B55" s="93"/>
      <c r="C55" s="103"/>
      <c r="D55" s="98"/>
      <c r="E55" s="99" t="str">
        <f>IF([1]PAR!$D$8&gt;" ","Egyéb működési célú kiadások"," ")</f>
        <v>Egyéb működési célú kiadások</v>
      </c>
      <c r="F55" s="100">
        <v>0</v>
      </c>
      <c r="G55" s="101"/>
      <c r="H55" s="101"/>
      <c r="I55" s="101"/>
      <c r="J55" s="87"/>
    </row>
    <row r="56" spans="1:10" x14ac:dyDescent="0.25">
      <c r="A56" s="76">
        <v>48</v>
      </c>
      <c r="B56" s="93"/>
      <c r="C56" s="103"/>
      <c r="D56" s="98"/>
      <c r="E56" s="104" t="str">
        <f>IF([1]PAR!$D$8&gt;" ","Felhalmozási kiadások"," ")</f>
        <v>Felhalmozási kiadások</v>
      </c>
      <c r="F56" s="100">
        <v>908054</v>
      </c>
      <c r="G56" s="102"/>
      <c r="H56" s="102"/>
      <c r="I56" s="102"/>
      <c r="J56" s="89"/>
    </row>
  </sheetData>
  <mergeCells count="4">
    <mergeCell ref="A2:J2"/>
    <mergeCell ref="A4:J4"/>
    <mergeCell ref="A5:J5"/>
    <mergeCell ref="A6:J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56C0-BD25-4313-AC52-786558EA404D}">
  <dimension ref="A1:F36"/>
  <sheetViews>
    <sheetView workbookViewId="0">
      <selection activeCell="J23" sqref="J23"/>
    </sheetView>
  </sheetViews>
  <sheetFormatPr defaultRowHeight="15" x14ac:dyDescent="0.25"/>
  <cols>
    <col min="2" max="2" width="12.42578125" customWidth="1"/>
    <col min="3" max="3" width="16.140625" customWidth="1"/>
    <col min="5" max="5" width="12.85546875" customWidth="1"/>
    <col min="6" max="6" width="19.42578125" customWidth="1"/>
  </cols>
  <sheetData>
    <row r="1" spans="1:6" ht="15.75" x14ac:dyDescent="0.25">
      <c r="A1" s="196" t="s">
        <v>538</v>
      </c>
      <c r="B1" s="196"/>
      <c r="C1" s="196"/>
      <c r="D1" s="196"/>
      <c r="E1" s="196"/>
      <c r="F1" s="196"/>
    </row>
    <row r="2" spans="1:6" ht="15.75" x14ac:dyDescent="0.25">
      <c r="A2" s="220"/>
      <c r="B2" s="221" t="e">
        <v>#REF!</v>
      </c>
      <c r="C2" s="221"/>
      <c r="D2" s="221"/>
      <c r="E2" s="221"/>
      <c r="F2" s="221"/>
    </row>
    <row r="3" spans="1:6" ht="15.75" x14ac:dyDescent="0.25">
      <c r="A3" s="220"/>
      <c r="B3" s="221" t="s">
        <v>539</v>
      </c>
      <c r="C3" s="221"/>
      <c r="D3" s="221"/>
      <c r="E3" s="221"/>
      <c r="F3" s="221"/>
    </row>
    <row r="4" spans="1:6" ht="15.75" x14ac:dyDescent="0.25">
      <c r="A4" s="220"/>
      <c r="B4" s="222"/>
      <c r="C4" s="222"/>
      <c r="D4" s="222"/>
      <c r="E4" s="222"/>
      <c r="F4" s="222"/>
    </row>
    <row r="5" spans="1:6" ht="15.75" x14ac:dyDescent="0.25">
      <c r="A5" s="199" t="s">
        <v>1</v>
      </c>
      <c r="B5" s="199"/>
      <c r="C5" s="199"/>
      <c r="D5" s="199"/>
      <c r="E5" s="199"/>
      <c r="F5" s="199"/>
    </row>
    <row r="6" spans="1:6" ht="15.75" x14ac:dyDescent="0.25">
      <c r="A6" s="5" t="s">
        <v>540</v>
      </c>
      <c r="B6" s="5"/>
      <c r="C6" s="5"/>
      <c r="D6" s="5"/>
      <c r="E6" s="5"/>
      <c r="F6" s="5"/>
    </row>
    <row r="7" spans="1:6" x14ac:dyDescent="0.25">
      <c r="A7" s="53" t="s">
        <v>3</v>
      </c>
      <c r="B7" s="53"/>
      <c r="C7" s="53"/>
      <c r="D7" s="53"/>
      <c r="E7" s="53"/>
      <c r="F7" s="53"/>
    </row>
    <row r="8" spans="1:6" ht="15.75" x14ac:dyDescent="0.25">
      <c r="A8" s="223"/>
      <c r="B8" s="223"/>
      <c r="C8" s="223"/>
      <c r="D8" s="223"/>
      <c r="E8" s="223"/>
      <c r="F8" s="223"/>
    </row>
    <row r="9" spans="1:6" ht="15.75" x14ac:dyDescent="0.25">
      <c r="A9" s="31" t="s">
        <v>541</v>
      </c>
      <c r="B9" s="223"/>
      <c r="C9" s="223"/>
      <c r="D9" s="223"/>
      <c r="E9" s="223"/>
      <c r="F9" s="223"/>
    </row>
    <row r="10" spans="1:6" ht="15.75" x14ac:dyDescent="0.25">
      <c r="A10" s="223"/>
      <c r="B10" s="223"/>
      <c r="C10" s="223"/>
      <c r="D10" s="223"/>
      <c r="E10" s="223"/>
      <c r="F10" s="223"/>
    </row>
    <row r="11" spans="1:6" x14ac:dyDescent="0.25">
      <c r="A11" s="55"/>
      <c r="B11" s="55" t="s">
        <v>4</v>
      </c>
      <c r="C11" s="55" t="s">
        <v>5</v>
      </c>
      <c r="D11" s="220"/>
      <c r="E11" s="220"/>
      <c r="F11" s="220"/>
    </row>
    <row r="12" spans="1:6" ht="25.5" x14ac:dyDescent="0.25">
      <c r="A12" s="55">
        <v>1</v>
      </c>
      <c r="B12" s="16" t="s">
        <v>542</v>
      </c>
      <c r="C12" s="16" t="s">
        <v>543</v>
      </c>
      <c r="D12" s="224"/>
      <c r="E12" s="225"/>
      <c r="F12" s="225"/>
    </row>
    <row r="13" spans="1:6" x14ac:dyDescent="0.25">
      <c r="A13" s="55">
        <v>2</v>
      </c>
      <c r="B13" s="61"/>
      <c r="C13" s="61"/>
      <c r="D13" s="220"/>
      <c r="E13" s="226"/>
      <c r="F13" s="226"/>
    </row>
    <row r="14" spans="1:6" x14ac:dyDescent="0.25">
      <c r="A14" s="55">
        <v>3</v>
      </c>
      <c r="B14" s="61"/>
      <c r="C14" s="61"/>
      <c r="D14" s="220"/>
      <c r="E14" s="226"/>
      <c r="F14" s="226"/>
    </row>
    <row r="15" spans="1:6" x14ac:dyDescent="0.25">
      <c r="A15" s="55">
        <v>4</v>
      </c>
      <c r="B15" s="61"/>
      <c r="C15" s="61"/>
      <c r="D15" s="220"/>
      <c r="E15" s="226"/>
      <c r="F15" s="226"/>
    </row>
    <row r="16" spans="1:6" x14ac:dyDescent="0.25">
      <c r="A16" s="55">
        <v>5</v>
      </c>
      <c r="B16" s="61"/>
      <c r="C16" s="61"/>
      <c r="D16" s="220"/>
      <c r="E16" s="227"/>
      <c r="F16" s="227"/>
    </row>
    <row r="17" spans="1:6" x14ac:dyDescent="0.25">
      <c r="A17" s="55">
        <v>6</v>
      </c>
      <c r="B17" s="61"/>
      <c r="C17" s="61"/>
      <c r="D17" s="220"/>
      <c r="E17" s="226"/>
      <c r="F17" s="226"/>
    </row>
    <row r="18" spans="1:6" x14ac:dyDescent="0.25">
      <c r="A18" s="55">
        <v>7</v>
      </c>
      <c r="B18" s="63" t="s">
        <v>34</v>
      </c>
      <c r="C18" s="63">
        <f>SUM(C13:C17)</f>
        <v>0</v>
      </c>
      <c r="D18" s="224"/>
      <c r="E18" s="228"/>
      <c r="F18" s="228"/>
    </row>
    <row r="19" spans="1:6" ht="15.75" x14ac:dyDescent="0.25">
      <c r="A19" s="223"/>
      <c r="B19" s="223"/>
      <c r="C19" s="223"/>
      <c r="D19" s="223"/>
      <c r="E19" s="223"/>
      <c r="F19" s="223"/>
    </row>
    <row r="20" spans="1:6" ht="15.75" x14ac:dyDescent="0.25">
      <c r="A20" s="31" t="s">
        <v>544</v>
      </c>
      <c r="B20" s="31"/>
      <c r="C20" s="229"/>
      <c r="D20" s="229"/>
      <c r="E20" s="229"/>
      <c r="F20" s="229"/>
    </row>
    <row r="21" spans="1:6" ht="15.75" x14ac:dyDescent="0.25">
      <c r="A21" s="223"/>
      <c r="B21" s="223"/>
      <c r="C21" s="223"/>
      <c r="D21" s="223"/>
      <c r="E21" s="230"/>
      <c r="F21" s="230"/>
    </row>
    <row r="22" spans="1:6" x14ac:dyDescent="0.25">
      <c r="A22" s="55"/>
      <c r="B22" s="55" t="s">
        <v>4</v>
      </c>
      <c r="C22" s="55" t="s">
        <v>5</v>
      </c>
      <c r="D22" s="55" t="s">
        <v>6</v>
      </c>
      <c r="E22" s="55" t="s">
        <v>7</v>
      </c>
      <c r="F22" s="55" t="s">
        <v>38</v>
      </c>
    </row>
    <row r="23" spans="1:6" x14ac:dyDescent="0.25">
      <c r="A23" s="55">
        <v>1</v>
      </c>
      <c r="B23" s="59" t="s">
        <v>545</v>
      </c>
      <c r="C23" s="231" t="s">
        <v>529</v>
      </c>
      <c r="D23" s="231" t="s">
        <v>530</v>
      </c>
      <c r="E23" s="231" t="s">
        <v>546</v>
      </c>
      <c r="F23" s="59" t="s">
        <v>108</v>
      </c>
    </row>
    <row r="24" spans="1:6" x14ac:dyDescent="0.25">
      <c r="A24" s="55">
        <v>2</v>
      </c>
      <c r="B24" s="62" t="s">
        <v>547</v>
      </c>
      <c r="C24" s="62"/>
      <c r="D24" s="62"/>
      <c r="E24" s="62"/>
      <c r="F24" s="62">
        <f t="shared" ref="F24:F29" si="0">SUM(C24:E24)</f>
        <v>0</v>
      </c>
    </row>
    <row r="25" spans="1:6" x14ac:dyDescent="0.25">
      <c r="A25" s="55">
        <v>3</v>
      </c>
      <c r="B25" s="232" t="s">
        <v>548</v>
      </c>
      <c r="C25" s="233"/>
      <c r="D25" s="233"/>
      <c r="E25" s="233"/>
      <c r="F25" s="233">
        <f>SUM(C25:E25)</f>
        <v>0</v>
      </c>
    </row>
    <row r="26" spans="1:6" x14ac:dyDescent="0.25">
      <c r="A26" s="55">
        <v>4</v>
      </c>
      <c r="B26" s="62" t="s">
        <v>549</v>
      </c>
      <c r="C26" s="62"/>
      <c r="D26" s="62"/>
      <c r="E26" s="62"/>
      <c r="F26" s="62">
        <f t="shared" si="0"/>
        <v>0</v>
      </c>
    </row>
    <row r="27" spans="1:6" x14ac:dyDescent="0.25">
      <c r="A27" s="55">
        <v>5</v>
      </c>
      <c r="B27" s="62" t="s">
        <v>550</v>
      </c>
      <c r="C27" s="62"/>
      <c r="D27" s="62"/>
      <c r="E27" s="62"/>
      <c r="F27" s="62">
        <f t="shared" si="0"/>
        <v>0</v>
      </c>
    </row>
    <row r="28" spans="1:6" x14ac:dyDescent="0.25">
      <c r="A28" s="55">
        <v>6</v>
      </c>
      <c r="B28" s="62" t="s">
        <v>551</v>
      </c>
      <c r="C28" s="62"/>
      <c r="D28" s="62"/>
      <c r="E28" s="62"/>
      <c r="F28" s="62">
        <f t="shared" si="0"/>
        <v>0</v>
      </c>
    </row>
    <row r="29" spans="1:6" x14ac:dyDescent="0.25">
      <c r="A29" s="55">
        <v>7</v>
      </c>
      <c r="B29" s="62" t="s">
        <v>552</v>
      </c>
      <c r="C29" s="62"/>
      <c r="D29" s="62"/>
      <c r="E29" s="62"/>
      <c r="F29" s="62">
        <f t="shared" si="0"/>
        <v>0</v>
      </c>
    </row>
    <row r="30" spans="1:6" x14ac:dyDescent="0.25">
      <c r="A30" s="55">
        <v>8</v>
      </c>
      <c r="B30" s="234" t="s">
        <v>553</v>
      </c>
      <c r="C30" s="235">
        <f>C24+SUM(C26:C29)</f>
        <v>0</v>
      </c>
      <c r="D30" s="235">
        <f>D24+SUM(D26:D29)</f>
        <v>0</v>
      </c>
      <c r="E30" s="235">
        <f>E24+SUM(E26:E29)</f>
        <v>0</v>
      </c>
      <c r="F30" s="235">
        <f>F24+SUM(F26:F29)</f>
        <v>0</v>
      </c>
    </row>
    <row r="31" spans="1:6" x14ac:dyDescent="0.25">
      <c r="A31" s="55">
        <v>9</v>
      </c>
      <c r="B31" s="236" t="s">
        <v>554</v>
      </c>
      <c r="C31" s="62"/>
      <c r="D31" s="62"/>
      <c r="E31" s="62"/>
      <c r="F31" s="62">
        <f t="shared" ref="F31:F34" si="1">SUM(C31:E31)</f>
        <v>0</v>
      </c>
    </row>
    <row r="32" spans="1:6" x14ac:dyDescent="0.25">
      <c r="A32" s="55">
        <v>10</v>
      </c>
      <c r="B32" s="237" t="s">
        <v>555</v>
      </c>
      <c r="C32" s="62"/>
      <c r="D32" s="62"/>
      <c r="E32" s="62"/>
      <c r="F32" s="62">
        <f t="shared" si="1"/>
        <v>0</v>
      </c>
    </row>
    <row r="33" spans="1:6" x14ac:dyDescent="0.25">
      <c r="A33" s="55">
        <v>11</v>
      </c>
      <c r="B33" s="236" t="s">
        <v>556</v>
      </c>
      <c r="C33" s="62"/>
      <c r="D33" s="62"/>
      <c r="E33" s="62"/>
      <c r="F33" s="62">
        <f t="shared" si="1"/>
        <v>0</v>
      </c>
    </row>
    <row r="34" spans="1:6" x14ac:dyDescent="0.25">
      <c r="A34" s="55">
        <v>12</v>
      </c>
      <c r="B34" s="236" t="s">
        <v>557</v>
      </c>
      <c r="C34" s="62"/>
      <c r="D34" s="62"/>
      <c r="E34" s="62"/>
      <c r="F34" s="62">
        <f t="shared" si="1"/>
        <v>0</v>
      </c>
    </row>
    <row r="35" spans="1:6" x14ac:dyDescent="0.25">
      <c r="A35" s="55">
        <v>13</v>
      </c>
      <c r="B35" s="238" t="s">
        <v>99</v>
      </c>
      <c r="C35" s="65">
        <f>SUM(C31:C34)</f>
        <v>0</v>
      </c>
      <c r="D35" s="65">
        <f>SUM(D31:D34)</f>
        <v>0</v>
      </c>
      <c r="E35" s="65">
        <f>SUM(E31:E34)</f>
        <v>0</v>
      </c>
      <c r="F35" s="65">
        <f>SUM(F31:F34)</f>
        <v>0</v>
      </c>
    </row>
    <row r="36" spans="1:6" ht="15.75" x14ac:dyDescent="0.25">
      <c r="A36" s="223"/>
      <c r="B36" s="223"/>
      <c r="C36" s="223"/>
      <c r="D36" s="223"/>
      <c r="E36" s="223"/>
      <c r="F36" s="223"/>
    </row>
  </sheetData>
  <mergeCells count="14">
    <mergeCell ref="C20:F20"/>
    <mergeCell ref="E21:F21"/>
    <mergeCell ref="E12:F12"/>
    <mergeCell ref="E13:F13"/>
    <mergeCell ref="E14:F14"/>
    <mergeCell ref="E15:F15"/>
    <mergeCell ref="E17:F17"/>
    <mergeCell ref="E18:F18"/>
    <mergeCell ref="A1:F1"/>
    <mergeCell ref="B2:F2"/>
    <mergeCell ref="B3:F3"/>
    <mergeCell ref="A5:F5"/>
    <mergeCell ref="A6:F6"/>
    <mergeCell ref="A7:F7"/>
  </mergeCells>
  <conditionalFormatting sqref="D13:E13">
    <cfRule type="cellIs" dxfId="1" priority="1" stopIfTrue="1" operator="equal">
      <formula>0</formula>
    </cfRule>
  </conditionalFormatting>
  <conditionalFormatting sqref="E20:E28 B28:D28 E31:E34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78C5-6A4C-4222-B1EA-4A48C2E1E41E}">
  <dimension ref="A1:G31"/>
  <sheetViews>
    <sheetView workbookViewId="0">
      <selection activeCell="G18" sqref="G18"/>
    </sheetView>
  </sheetViews>
  <sheetFormatPr defaultRowHeight="15" x14ac:dyDescent="0.25"/>
  <cols>
    <col min="2" max="2" width="17.140625" customWidth="1"/>
    <col min="6" max="6" width="15.140625" customWidth="1"/>
    <col min="7" max="7" width="22.28515625" customWidth="1"/>
  </cols>
  <sheetData>
    <row r="1" spans="1:7" x14ac:dyDescent="0.25">
      <c r="A1" s="49"/>
      <c r="B1" s="49"/>
      <c r="C1" s="49"/>
      <c r="D1" s="49"/>
      <c r="E1" s="49"/>
      <c r="F1" s="49"/>
      <c r="G1" s="49"/>
    </row>
    <row r="2" spans="1:7" ht="15.75" x14ac:dyDescent="0.25">
      <c r="A2" s="50" t="s">
        <v>558</v>
      </c>
      <c r="B2" s="50"/>
      <c r="C2" s="50"/>
      <c r="D2" s="50"/>
      <c r="E2" s="50"/>
      <c r="F2" s="50"/>
      <c r="G2" s="50"/>
    </row>
    <row r="3" spans="1:7" ht="15.75" x14ac:dyDescent="0.25">
      <c r="A3" s="56"/>
      <c r="B3" s="239"/>
      <c r="C3" s="239"/>
      <c r="D3" s="239"/>
      <c r="E3" s="239"/>
      <c r="F3" s="239"/>
      <c r="G3" s="239"/>
    </row>
    <row r="4" spans="1:7" ht="15.75" x14ac:dyDescent="0.25">
      <c r="A4" s="52" t="s">
        <v>1</v>
      </c>
      <c r="B4" s="52"/>
      <c r="C4" s="52"/>
      <c r="D4" s="52"/>
      <c r="E4" s="52"/>
      <c r="F4" s="52"/>
      <c r="G4" s="52"/>
    </row>
    <row r="5" spans="1:7" ht="15.75" x14ac:dyDescent="0.25">
      <c r="A5" s="52" t="s">
        <v>559</v>
      </c>
      <c r="B5" s="52"/>
      <c r="C5" s="52"/>
      <c r="D5" s="52"/>
      <c r="E5" s="52"/>
      <c r="F5" s="52"/>
      <c r="G5" s="52"/>
    </row>
    <row r="6" spans="1:7" x14ac:dyDescent="0.25">
      <c r="A6" s="53" t="s">
        <v>3</v>
      </c>
      <c r="B6" s="53"/>
      <c r="C6" s="53"/>
      <c r="D6" s="53"/>
      <c r="E6" s="53"/>
      <c r="F6" s="53"/>
      <c r="G6" s="53"/>
    </row>
    <row r="7" spans="1:7" ht="15.75" x14ac:dyDescent="0.25">
      <c r="A7" s="56"/>
      <c r="B7" s="56"/>
      <c r="C7" s="56"/>
      <c r="D7" s="56"/>
      <c r="E7" s="56"/>
      <c r="F7" s="56"/>
      <c r="G7" s="56"/>
    </row>
    <row r="8" spans="1:7" x14ac:dyDescent="0.25">
      <c r="A8" s="240" t="s">
        <v>560</v>
      </c>
      <c r="B8" s="240"/>
      <c r="C8" s="240"/>
      <c r="D8" s="240"/>
      <c r="E8" s="240"/>
      <c r="F8" s="240"/>
      <c r="G8" s="240"/>
    </row>
    <row r="9" spans="1:7" x14ac:dyDescent="0.25">
      <c r="A9" s="240" t="s">
        <v>561</v>
      </c>
      <c r="B9" s="240"/>
      <c r="C9" s="240"/>
      <c r="D9" s="240"/>
      <c r="E9" s="240"/>
      <c r="F9" s="240"/>
      <c r="G9" s="240"/>
    </row>
    <row r="10" spans="1:7" x14ac:dyDescent="0.25">
      <c r="A10" s="49"/>
      <c r="B10" s="49"/>
      <c r="C10" s="49"/>
      <c r="D10" s="49"/>
      <c r="E10" s="49"/>
      <c r="F10" s="49"/>
      <c r="G10" s="49"/>
    </row>
    <row r="11" spans="1:7" x14ac:dyDescent="0.25">
      <c r="A11" s="241" t="s">
        <v>562</v>
      </c>
      <c r="B11" s="241"/>
      <c r="C11" s="241"/>
      <c r="D11" s="241"/>
      <c r="E11" s="241"/>
      <c r="F11" s="241"/>
      <c r="G11" s="241"/>
    </row>
    <row r="12" spans="1:7" x14ac:dyDescent="0.25">
      <c r="A12" s="241" t="s">
        <v>563</v>
      </c>
      <c r="B12" s="241"/>
      <c r="C12" s="241"/>
      <c r="D12" s="241"/>
      <c r="E12" s="241"/>
      <c r="F12" s="241"/>
      <c r="G12" s="241"/>
    </row>
    <row r="13" spans="1:7" x14ac:dyDescent="0.25">
      <c r="A13" s="49"/>
      <c r="B13" s="49"/>
      <c r="C13" s="49"/>
      <c r="D13" s="49"/>
      <c r="E13" s="49"/>
      <c r="F13" s="49"/>
      <c r="G13" s="49"/>
    </row>
    <row r="14" spans="1:7" x14ac:dyDescent="0.25">
      <c r="A14" s="54"/>
      <c r="B14" s="54" t="s">
        <v>5</v>
      </c>
      <c r="C14" s="54" t="s">
        <v>6</v>
      </c>
      <c r="D14" s="54" t="s">
        <v>7</v>
      </c>
      <c r="E14" s="54" t="s">
        <v>38</v>
      </c>
      <c r="F14" s="54" t="s">
        <v>39</v>
      </c>
      <c r="G14" s="54" t="s">
        <v>40</v>
      </c>
    </row>
    <row r="15" spans="1:7" ht="51" x14ac:dyDescent="0.25">
      <c r="A15" s="15">
        <v>1</v>
      </c>
      <c r="B15" s="16" t="s">
        <v>564</v>
      </c>
      <c r="C15" s="16" t="s">
        <v>565</v>
      </c>
      <c r="D15" s="16" t="s">
        <v>566</v>
      </c>
      <c r="E15" s="16" t="s">
        <v>567</v>
      </c>
      <c r="F15" s="16" t="s">
        <v>568</v>
      </c>
      <c r="G15" s="16" t="s">
        <v>34</v>
      </c>
    </row>
    <row r="16" spans="1:7" ht="38.25" x14ac:dyDescent="0.25">
      <c r="A16" s="54">
        <v>2</v>
      </c>
      <c r="B16" s="128" t="s">
        <v>569</v>
      </c>
      <c r="C16" s="62"/>
      <c r="D16" s="62"/>
      <c r="E16" s="62"/>
      <c r="F16" s="62"/>
      <c r="G16" s="65">
        <f>SUM(C16:F16)</f>
        <v>0</v>
      </c>
    </row>
    <row r="17" spans="1:7" ht="76.5" x14ac:dyDescent="0.25">
      <c r="A17" s="15">
        <v>3</v>
      </c>
      <c r="B17" s="128" t="s">
        <v>570</v>
      </c>
      <c r="C17" s="62"/>
      <c r="D17" s="62"/>
      <c r="E17" s="62"/>
      <c r="F17" s="62"/>
      <c r="G17" s="65">
        <f t="shared" ref="G17:G22" si="0">SUM(C17:F17)</f>
        <v>0</v>
      </c>
    </row>
    <row r="18" spans="1:7" ht="76.5" x14ac:dyDescent="0.25">
      <c r="A18" s="54">
        <v>4</v>
      </c>
      <c r="B18" s="128" t="s">
        <v>571</v>
      </c>
      <c r="C18" s="62"/>
      <c r="D18" s="62"/>
      <c r="E18" s="62"/>
      <c r="F18" s="62"/>
      <c r="G18" s="65">
        <f t="shared" si="0"/>
        <v>0</v>
      </c>
    </row>
    <row r="19" spans="1:7" ht="51" x14ac:dyDescent="0.25">
      <c r="A19" s="15">
        <v>5</v>
      </c>
      <c r="B19" s="128" t="s">
        <v>572</v>
      </c>
      <c r="C19" s="62"/>
      <c r="D19" s="62"/>
      <c r="E19" s="62"/>
      <c r="F19" s="62"/>
      <c r="G19" s="65">
        <f t="shared" si="0"/>
        <v>0</v>
      </c>
    </row>
    <row r="20" spans="1:7" ht="76.5" x14ac:dyDescent="0.25">
      <c r="A20" s="54">
        <v>6</v>
      </c>
      <c r="B20" s="128" t="s">
        <v>573</v>
      </c>
      <c r="C20" s="62"/>
      <c r="D20" s="62"/>
      <c r="E20" s="62"/>
      <c r="F20" s="62"/>
      <c r="G20" s="65">
        <f t="shared" si="0"/>
        <v>0</v>
      </c>
    </row>
    <row r="21" spans="1:7" ht="38.25" x14ac:dyDescent="0.25">
      <c r="A21" s="15">
        <v>7</v>
      </c>
      <c r="B21" s="128" t="s">
        <v>574</v>
      </c>
      <c r="C21" s="62"/>
      <c r="D21" s="62"/>
      <c r="E21" s="62"/>
      <c r="F21" s="62"/>
      <c r="G21" s="65">
        <f t="shared" si="0"/>
        <v>0</v>
      </c>
    </row>
    <row r="22" spans="1:7" x14ac:dyDescent="0.25">
      <c r="A22" s="54">
        <v>8</v>
      </c>
      <c r="B22" s="23" t="s">
        <v>34</v>
      </c>
      <c r="C22" s="65">
        <f>SUM(C16:C21)</f>
        <v>0</v>
      </c>
      <c r="D22" s="65">
        <f>SUM(D16:D21)</f>
        <v>0</v>
      </c>
      <c r="E22" s="65">
        <f>SUM(E16:E21)</f>
        <v>0</v>
      </c>
      <c r="F22" s="65">
        <f>SUM(F16:F21)</f>
        <v>0</v>
      </c>
      <c r="G22" s="65">
        <f t="shared" si="0"/>
        <v>0</v>
      </c>
    </row>
    <row r="23" spans="1:7" x14ac:dyDescent="0.25">
      <c r="A23" s="49"/>
      <c r="B23" s="49"/>
      <c r="C23" s="49"/>
      <c r="D23" s="49"/>
      <c r="E23" s="49"/>
      <c r="F23" s="49"/>
      <c r="G23" s="49"/>
    </row>
    <row r="24" spans="1:7" x14ac:dyDescent="0.25">
      <c r="A24" s="49"/>
      <c r="B24" s="49"/>
      <c r="C24" s="49"/>
      <c r="D24" s="49"/>
      <c r="E24" s="49"/>
      <c r="F24" s="49"/>
      <c r="G24" s="49"/>
    </row>
    <row r="25" spans="1:7" x14ac:dyDescent="0.25">
      <c r="A25" s="49"/>
      <c r="B25" s="49"/>
      <c r="C25" s="49"/>
      <c r="D25" s="49"/>
      <c r="E25" s="49"/>
      <c r="F25" s="49"/>
      <c r="G25" s="49"/>
    </row>
    <row r="26" spans="1:7" x14ac:dyDescent="0.25">
      <c r="A26" s="49" t="s">
        <v>575</v>
      </c>
      <c r="B26" s="49"/>
      <c r="C26" s="49"/>
      <c r="D26" s="49"/>
      <c r="E26" s="49"/>
      <c r="F26" s="49"/>
      <c r="G26" s="49"/>
    </row>
    <row r="27" spans="1:7" x14ac:dyDescent="0.25">
      <c r="A27" s="49"/>
      <c r="B27" s="49"/>
      <c r="C27" s="49"/>
      <c r="D27" s="49"/>
      <c r="E27" s="49"/>
      <c r="F27" s="49"/>
      <c r="G27" s="49"/>
    </row>
    <row r="28" spans="1:7" x14ac:dyDescent="0.25">
      <c r="A28" s="49"/>
      <c r="B28" s="49"/>
      <c r="C28" s="49"/>
      <c r="D28" s="49"/>
      <c r="E28" s="49"/>
      <c r="F28" s="49"/>
      <c r="G28" s="49"/>
    </row>
    <row r="29" spans="1:7" x14ac:dyDescent="0.25">
      <c r="A29" s="49"/>
      <c r="B29" s="49"/>
      <c r="C29" s="49"/>
      <c r="D29" s="49"/>
      <c r="E29" s="49"/>
      <c r="F29" s="48" t="s">
        <v>576</v>
      </c>
      <c r="G29" s="49"/>
    </row>
    <row r="30" spans="1:7" x14ac:dyDescent="0.25">
      <c r="A30" s="49"/>
      <c r="B30" s="49"/>
      <c r="C30" s="49"/>
      <c r="D30" s="242"/>
      <c r="E30" s="242"/>
      <c r="F30" s="48" t="s">
        <v>577</v>
      </c>
      <c r="G30" s="49"/>
    </row>
    <row r="31" spans="1:7" x14ac:dyDescent="0.25">
      <c r="A31" s="49"/>
      <c r="B31" s="49"/>
      <c r="C31" s="49"/>
      <c r="D31" s="242"/>
      <c r="E31" s="242"/>
      <c r="F31" s="49"/>
      <c r="G31" s="49"/>
    </row>
  </sheetData>
  <mergeCells count="4">
    <mergeCell ref="A2:G2"/>
    <mergeCell ref="A4:G4"/>
    <mergeCell ref="A5:G5"/>
    <mergeCell ref="A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EFAA-395F-4FC7-B788-8BF9CC423FF6}">
  <dimension ref="A1:G147"/>
  <sheetViews>
    <sheetView topLeftCell="A55" workbookViewId="0">
      <selection activeCell="J59" sqref="J59"/>
    </sheetView>
  </sheetViews>
  <sheetFormatPr defaultRowHeight="15" x14ac:dyDescent="0.25"/>
  <cols>
    <col min="3" max="3" width="14.7109375" customWidth="1"/>
    <col min="4" max="4" width="12" customWidth="1"/>
    <col min="5" max="5" width="19" customWidth="1"/>
    <col min="6" max="6" width="13.28515625" customWidth="1"/>
    <col min="7" max="7" width="14.140625" customWidth="1"/>
  </cols>
  <sheetData>
    <row r="1" spans="1:7" x14ac:dyDescent="0.25">
      <c r="A1" s="1"/>
      <c r="B1" s="2"/>
      <c r="C1" s="1"/>
      <c r="D1" s="195"/>
      <c r="E1" s="195"/>
      <c r="F1" s="195"/>
      <c r="G1" s="195"/>
    </row>
    <row r="2" spans="1:7" ht="15.75" x14ac:dyDescent="0.25">
      <c r="A2" s="196" t="s">
        <v>468</v>
      </c>
      <c r="B2" s="196"/>
      <c r="C2" s="196"/>
      <c r="D2" s="196"/>
      <c r="E2" s="196"/>
      <c r="F2" s="196"/>
      <c r="G2" s="196"/>
    </row>
    <row r="3" spans="1:7" ht="15.75" x14ac:dyDescent="0.25">
      <c r="A3" s="156"/>
      <c r="B3" s="197"/>
      <c r="C3" s="197"/>
      <c r="D3" s="197"/>
      <c r="E3" s="198"/>
      <c r="F3" s="198"/>
      <c r="G3" s="198"/>
    </row>
    <row r="4" spans="1:7" ht="15.75" x14ac:dyDescent="0.25">
      <c r="A4" s="199" t="s">
        <v>1</v>
      </c>
      <c r="B4" s="199"/>
      <c r="C4" s="199"/>
      <c r="D4" s="199"/>
      <c r="E4" s="199"/>
      <c r="F4" s="199"/>
      <c r="G4" s="199"/>
    </row>
    <row r="5" spans="1:7" ht="15.75" x14ac:dyDescent="0.25">
      <c r="A5" s="199" t="s">
        <v>469</v>
      </c>
      <c r="B5" s="199"/>
      <c r="C5" s="199"/>
      <c r="D5" s="199"/>
      <c r="E5" s="199"/>
      <c r="F5" s="199"/>
      <c r="G5" s="199"/>
    </row>
    <row r="6" spans="1:7" ht="15.75" x14ac:dyDescent="0.25">
      <c r="A6" s="31"/>
      <c r="B6" s="32"/>
      <c r="C6" s="31"/>
      <c r="D6" s="33"/>
      <c r="E6" s="33"/>
      <c r="F6" s="33"/>
      <c r="G6" s="33"/>
    </row>
    <row r="7" spans="1:7" ht="15.75" x14ac:dyDescent="0.25">
      <c r="A7" s="200" t="s">
        <v>37</v>
      </c>
      <c r="B7" s="201"/>
      <c r="C7" s="201"/>
      <c r="D7" s="201"/>
      <c r="E7" s="47"/>
      <c r="F7" s="47"/>
      <c r="G7" s="47"/>
    </row>
    <row r="8" spans="1:7" ht="15.75" x14ac:dyDescent="0.25">
      <c r="A8" s="31"/>
      <c r="B8" s="32"/>
      <c r="C8" s="31"/>
      <c r="D8" s="33"/>
      <c r="E8" s="33"/>
      <c r="F8" s="33"/>
      <c r="G8" s="33"/>
    </row>
    <row r="9" spans="1:7" x14ac:dyDescent="0.25">
      <c r="A9" s="55"/>
      <c r="B9" s="55" t="s">
        <v>4</v>
      </c>
      <c r="C9" s="55" t="s">
        <v>5</v>
      </c>
      <c r="D9" s="55" t="s">
        <v>6</v>
      </c>
      <c r="E9" s="55" t="s">
        <v>7</v>
      </c>
      <c r="F9" s="55" t="s">
        <v>38</v>
      </c>
      <c r="G9" s="55" t="s">
        <v>39</v>
      </c>
    </row>
    <row r="10" spans="1:7" ht="89.25" x14ac:dyDescent="0.25">
      <c r="A10" s="15">
        <v>1</v>
      </c>
      <c r="B10" s="16" t="s">
        <v>470</v>
      </c>
      <c r="C10" s="16" t="s">
        <v>471</v>
      </c>
      <c r="D10" s="60" t="s">
        <v>114</v>
      </c>
      <c r="E10" s="119" t="s">
        <v>148</v>
      </c>
      <c r="F10" s="119" t="s">
        <v>149</v>
      </c>
      <c r="G10" s="119" t="s">
        <v>150</v>
      </c>
    </row>
    <row r="11" spans="1:7" ht="89.25" x14ac:dyDescent="0.25">
      <c r="A11" s="15">
        <v>2</v>
      </c>
      <c r="B11" s="118" t="s">
        <v>151</v>
      </c>
      <c r="C11" s="127" t="s">
        <v>152</v>
      </c>
      <c r="D11" s="122">
        <v>987472964</v>
      </c>
      <c r="E11" s="122">
        <v>987472964</v>
      </c>
      <c r="F11" s="122">
        <v>0</v>
      </c>
      <c r="G11" s="122">
        <v>0</v>
      </c>
    </row>
    <row r="12" spans="1:7" ht="89.25" x14ac:dyDescent="0.25">
      <c r="A12" s="15">
        <v>3</v>
      </c>
      <c r="B12" s="202" t="s">
        <v>153</v>
      </c>
      <c r="C12" s="203" t="s">
        <v>154</v>
      </c>
      <c r="D12" s="125">
        <v>273506457</v>
      </c>
      <c r="E12" s="125">
        <v>273506457</v>
      </c>
      <c r="F12" s="125">
        <v>0</v>
      </c>
      <c r="G12" s="125">
        <v>0</v>
      </c>
    </row>
    <row r="13" spans="1:7" ht="102" x14ac:dyDescent="0.25">
      <c r="A13" s="15">
        <v>4</v>
      </c>
      <c r="B13" s="202" t="s">
        <v>155</v>
      </c>
      <c r="C13" s="203" t="s">
        <v>156</v>
      </c>
      <c r="D13" s="125">
        <v>449574544</v>
      </c>
      <c r="E13" s="125">
        <v>449574544</v>
      </c>
      <c r="F13" s="125">
        <v>0</v>
      </c>
      <c r="G13" s="125">
        <v>0</v>
      </c>
    </row>
    <row r="14" spans="1:7" ht="114.75" x14ac:dyDescent="0.25">
      <c r="A14" s="15">
        <v>5</v>
      </c>
      <c r="B14" s="202" t="s">
        <v>157</v>
      </c>
      <c r="C14" s="203" t="s">
        <v>158</v>
      </c>
      <c r="D14" s="125">
        <v>233357260</v>
      </c>
      <c r="E14" s="125">
        <v>233357260</v>
      </c>
      <c r="F14" s="125">
        <v>0</v>
      </c>
      <c r="G14" s="125">
        <v>0</v>
      </c>
    </row>
    <row r="15" spans="1:7" ht="76.5" x14ac:dyDescent="0.25">
      <c r="A15" s="15">
        <v>6</v>
      </c>
      <c r="B15" s="202" t="s">
        <v>159</v>
      </c>
      <c r="C15" s="203" t="s">
        <v>160</v>
      </c>
      <c r="D15" s="125">
        <v>31034703</v>
      </c>
      <c r="E15" s="125">
        <v>31034703</v>
      </c>
      <c r="F15" s="125">
        <v>0</v>
      </c>
      <c r="G15" s="125">
        <v>0</v>
      </c>
    </row>
    <row r="16" spans="1:7" ht="89.25" x14ac:dyDescent="0.25">
      <c r="A16" s="15">
        <v>7</v>
      </c>
      <c r="B16" s="202" t="s">
        <v>161</v>
      </c>
      <c r="C16" s="203" t="s">
        <v>162</v>
      </c>
      <c r="D16" s="125">
        <v>0</v>
      </c>
      <c r="E16" s="125">
        <v>0</v>
      </c>
      <c r="F16" s="125">
        <v>0</v>
      </c>
      <c r="G16" s="125">
        <v>0</v>
      </c>
    </row>
    <row r="17" spans="1:7" ht="51" x14ac:dyDescent="0.25">
      <c r="A17" s="15">
        <v>8</v>
      </c>
      <c r="B17" s="202" t="s">
        <v>163</v>
      </c>
      <c r="C17" s="203" t="s">
        <v>164</v>
      </c>
      <c r="D17" s="125">
        <v>0</v>
      </c>
      <c r="E17" s="125">
        <v>0</v>
      </c>
      <c r="F17" s="125">
        <v>0</v>
      </c>
      <c r="G17" s="125">
        <v>0</v>
      </c>
    </row>
    <row r="18" spans="1:7" ht="114.75" x14ac:dyDescent="0.25">
      <c r="A18" s="15">
        <v>9</v>
      </c>
      <c r="B18" s="118" t="s">
        <v>165</v>
      </c>
      <c r="C18" s="204" t="s">
        <v>166</v>
      </c>
      <c r="D18" s="122">
        <v>0</v>
      </c>
      <c r="E18" s="122">
        <v>0</v>
      </c>
      <c r="F18" s="122">
        <v>0</v>
      </c>
      <c r="G18" s="122">
        <v>0</v>
      </c>
    </row>
    <row r="19" spans="1:7" ht="51" x14ac:dyDescent="0.25">
      <c r="A19" s="15">
        <v>10</v>
      </c>
      <c r="B19" s="202" t="s">
        <v>167</v>
      </c>
      <c r="C19" s="203" t="s">
        <v>168</v>
      </c>
      <c r="D19" s="125">
        <v>0</v>
      </c>
      <c r="E19" s="125">
        <v>0</v>
      </c>
      <c r="F19" s="125">
        <v>0</v>
      </c>
      <c r="G19" s="125">
        <v>0</v>
      </c>
    </row>
    <row r="20" spans="1:7" ht="89.25" x14ac:dyDescent="0.25">
      <c r="A20" s="15">
        <v>11</v>
      </c>
      <c r="B20" s="202" t="s">
        <v>169</v>
      </c>
      <c r="C20" s="203" t="s">
        <v>170</v>
      </c>
      <c r="D20" s="125">
        <v>0</v>
      </c>
      <c r="E20" s="125">
        <v>0</v>
      </c>
      <c r="F20" s="125">
        <v>0</v>
      </c>
      <c r="G20" s="125">
        <v>0</v>
      </c>
    </row>
    <row r="21" spans="1:7" ht="114.75" x14ac:dyDescent="0.25">
      <c r="A21" s="15">
        <v>12</v>
      </c>
      <c r="B21" s="202" t="s">
        <v>171</v>
      </c>
      <c r="C21" s="203" t="s">
        <v>172</v>
      </c>
      <c r="D21" s="125">
        <v>0</v>
      </c>
      <c r="E21" s="125">
        <v>0</v>
      </c>
      <c r="F21" s="125">
        <v>0</v>
      </c>
      <c r="G21" s="125">
        <v>0</v>
      </c>
    </row>
    <row r="22" spans="1:7" ht="114.75" x14ac:dyDescent="0.25">
      <c r="A22" s="15">
        <v>13</v>
      </c>
      <c r="B22" s="202" t="s">
        <v>173</v>
      </c>
      <c r="C22" s="203" t="s">
        <v>174</v>
      </c>
      <c r="D22" s="125">
        <v>0</v>
      </c>
      <c r="E22" s="125">
        <v>0</v>
      </c>
      <c r="F22" s="125">
        <v>0</v>
      </c>
      <c r="G22" s="125">
        <v>0</v>
      </c>
    </row>
    <row r="23" spans="1:7" ht="76.5" x14ac:dyDescent="0.25">
      <c r="A23" s="15">
        <v>14</v>
      </c>
      <c r="B23" s="202" t="s">
        <v>175</v>
      </c>
      <c r="C23" s="203" t="s">
        <v>176</v>
      </c>
      <c r="D23" s="125">
        <v>0</v>
      </c>
      <c r="E23" s="125">
        <v>0</v>
      </c>
      <c r="F23" s="125">
        <v>0</v>
      </c>
      <c r="G23" s="125">
        <v>0</v>
      </c>
    </row>
    <row r="24" spans="1:7" ht="38.25" x14ac:dyDescent="0.25">
      <c r="A24" s="15">
        <v>15</v>
      </c>
      <c r="B24" s="202" t="s">
        <v>177</v>
      </c>
      <c r="C24" s="203" t="s">
        <v>178</v>
      </c>
      <c r="D24" s="125">
        <v>0</v>
      </c>
      <c r="E24" s="205"/>
      <c r="F24" s="205"/>
      <c r="G24" s="205"/>
    </row>
    <row r="25" spans="1:7" ht="114.75" x14ac:dyDescent="0.25">
      <c r="A25" s="15">
        <v>16</v>
      </c>
      <c r="B25" s="118" t="s">
        <v>179</v>
      </c>
      <c r="C25" s="127" t="s">
        <v>180</v>
      </c>
      <c r="D25" s="122">
        <v>0</v>
      </c>
      <c r="E25" s="122">
        <v>0</v>
      </c>
      <c r="F25" s="122">
        <v>0</v>
      </c>
      <c r="G25" s="122">
        <v>0</v>
      </c>
    </row>
    <row r="26" spans="1:7" ht="76.5" x14ac:dyDescent="0.25">
      <c r="A26" s="15">
        <v>17</v>
      </c>
      <c r="B26" s="202" t="s">
        <v>181</v>
      </c>
      <c r="C26" s="203" t="s">
        <v>182</v>
      </c>
      <c r="D26" s="125">
        <v>0</v>
      </c>
      <c r="E26" s="125">
        <v>0</v>
      </c>
      <c r="F26" s="125">
        <v>0</v>
      </c>
      <c r="G26" s="125">
        <v>0</v>
      </c>
    </row>
    <row r="27" spans="1:7" ht="89.25" x14ac:dyDescent="0.25">
      <c r="A27" s="15">
        <v>18</v>
      </c>
      <c r="B27" s="202" t="s">
        <v>183</v>
      </c>
      <c r="C27" s="203" t="s">
        <v>184</v>
      </c>
      <c r="D27" s="125">
        <v>0</v>
      </c>
      <c r="E27" s="125">
        <v>0</v>
      </c>
      <c r="F27" s="125">
        <v>0</v>
      </c>
      <c r="G27" s="125">
        <v>0</v>
      </c>
    </row>
    <row r="28" spans="1:7" ht="114.75" x14ac:dyDescent="0.25">
      <c r="A28" s="15">
        <v>19</v>
      </c>
      <c r="B28" s="202" t="s">
        <v>185</v>
      </c>
      <c r="C28" s="203" t="s">
        <v>186</v>
      </c>
      <c r="D28" s="125">
        <v>0</v>
      </c>
      <c r="E28" s="125">
        <v>0</v>
      </c>
      <c r="F28" s="125">
        <v>0</v>
      </c>
      <c r="G28" s="125">
        <v>0</v>
      </c>
    </row>
    <row r="29" spans="1:7" ht="114.75" x14ac:dyDescent="0.25">
      <c r="A29" s="15">
        <v>20</v>
      </c>
      <c r="B29" s="202" t="s">
        <v>187</v>
      </c>
      <c r="C29" s="203" t="s">
        <v>188</v>
      </c>
      <c r="D29" s="125">
        <v>0</v>
      </c>
      <c r="E29" s="125">
        <v>0</v>
      </c>
      <c r="F29" s="125">
        <v>0</v>
      </c>
      <c r="G29" s="125">
        <v>0</v>
      </c>
    </row>
    <row r="30" spans="1:7" ht="76.5" x14ac:dyDescent="0.25">
      <c r="A30" s="15">
        <v>21</v>
      </c>
      <c r="B30" s="202" t="s">
        <v>189</v>
      </c>
      <c r="C30" s="203" t="s">
        <v>190</v>
      </c>
      <c r="D30" s="125">
        <v>0</v>
      </c>
      <c r="E30" s="125">
        <v>0</v>
      </c>
      <c r="F30" s="125">
        <v>0</v>
      </c>
      <c r="G30" s="125">
        <v>0</v>
      </c>
    </row>
    <row r="31" spans="1:7" ht="38.25" x14ac:dyDescent="0.25">
      <c r="A31" s="15">
        <v>22</v>
      </c>
      <c r="B31" s="202" t="s">
        <v>191</v>
      </c>
      <c r="C31" s="203" t="s">
        <v>192</v>
      </c>
      <c r="D31" s="125">
        <v>0</v>
      </c>
      <c r="E31" s="205"/>
      <c r="F31" s="205"/>
      <c r="G31" s="205"/>
    </row>
    <row r="32" spans="1:7" ht="63.75" x14ac:dyDescent="0.25">
      <c r="A32" s="15">
        <v>23</v>
      </c>
      <c r="B32" s="118" t="s">
        <v>193</v>
      </c>
      <c r="C32" s="127" t="s">
        <v>472</v>
      </c>
      <c r="D32" s="122">
        <v>460000000</v>
      </c>
      <c r="E32" s="122">
        <v>388000000</v>
      </c>
      <c r="F32" s="122">
        <v>72000000</v>
      </c>
      <c r="G32" s="122">
        <v>0</v>
      </c>
    </row>
    <row r="33" spans="1:7" ht="63.75" x14ac:dyDescent="0.25">
      <c r="A33" s="15">
        <v>24</v>
      </c>
      <c r="B33" s="202" t="s">
        <v>195</v>
      </c>
      <c r="C33" s="203" t="s">
        <v>196</v>
      </c>
      <c r="D33" s="125">
        <v>72000000</v>
      </c>
      <c r="E33" s="125">
        <v>0</v>
      </c>
      <c r="F33" s="125">
        <v>72000000</v>
      </c>
      <c r="G33" s="125">
        <v>0</v>
      </c>
    </row>
    <row r="34" spans="1:7" ht="89.25" x14ac:dyDescent="0.25">
      <c r="A34" s="15">
        <v>25</v>
      </c>
      <c r="B34" s="202" t="s">
        <v>197</v>
      </c>
      <c r="C34" s="203" t="s">
        <v>198</v>
      </c>
      <c r="D34" s="125">
        <v>380000000</v>
      </c>
      <c r="E34" s="125">
        <v>380000000</v>
      </c>
      <c r="F34" s="125">
        <v>0</v>
      </c>
      <c r="G34" s="125">
        <v>0</v>
      </c>
    </row>
    <row r="35" spans="1:7" ht="63.75" x14ac:dyDescent="0.25">
      <c r="A35" s="15">
        <v>26</v>
      </c>
      <c r="B35" s="202" t="s">
        <v>199</v>
      </c>
      <c r="C35" s="203" t="s">
        <v>200</v>
      </c>
      <c r="D35" s="125">
        <v>0</v>
      </c>
      <c r="E35" s="125">
        <v>0</v>
      </c>
      <c r="F35" s="125">
        <v>0</v>
      </c>
      <c r="G35" s="125">
        <v>0</v>
      </c>
    </row>
    <row r="36" spans="1:7" ht="63.75" x14ac:dyDescent="0.25">
      <c r="A36" s="15">
        <v>27</v>
      </c>
      <c r="B36" s="202" t="s">
        <v>201</v>
      </c>
      <c r="C36" s="203" t="s">
        <v>202</v>
      </c>
      <c r="D36" s="125">
        <v>0</v>
      </c>
      <c r="E36" s="125">
        <v>0</v>
      </c>
      <c r="F36" s="125">
        <v>0</v>
      </c>
      <c r="G36" s="125">
        <v>0</v>
      </c>
    </row>
    <row r="37" spans="1:7" ht="89.25" x14ac:dyDescent="0.25">
      <c r="A37" s="15">
        <v>28</v>
      </c>
      <c r="B37" s="202" t="s">
        <v>203</v>
      </c>
      <c r="C37" s="203" t="s">
        <v>204</v>
      </c>
      <c r="D37" s="125">
        <v>2000000</v>
      </c>
      <c r="E37" s="125">
        <v>2000000</v>
      </c>
      <c r="F37" s="125">
        <v>0</v>
      </c>
      <c r="G37" s="125">
        <v>0</v>
      </c>
    </row>
    <row r="38" spans="1:7" ht="63.75" x14ac:dyDescent="0.25">
      <c r="A38" s="15">
        <v>29</v>
      </c>
      <c r="B38" s="202" t="s">
        <v>205</v>
      </c>
      <c r="C38" s="203" t="s">
        <v>206</v>
      </c>
      <c r="D38" s="125">
        <v>6000000</v>
      </c>
      <c r="E38" s="125">
        <v>6000000</v>
      </c>
      <c r="F38" s="125">
        <v>0</v>
      </c>
      <c r="G38" s="125">
        <v>0</v>
      </c>
    </row>
    <row r="39" spans="1:7" ht="51" x14ac:dyDescent="0.25">
      <c r="A39" s="15">
        <v>30</v>
      </c>
      <c r="B39" s="118" t="s">
        <v>207</v>
      </c>
      <c r="C39" s="127" t="s">
        <v>208</v>
      </c>
      <c r="D39" s="122">
        <v>56103996</v>
      </c>
      <c r="E39" s="122">
        <v>56103996</v>
      </c>
      <c r="F39" s="122">
        <v>0</v>
      </c>
      <c r="G39" s="122">
        <v>0</v>
      </c>
    </row>
    <row r="40" spans="1:7" ht="38.25" x14ac:dyDescent="0.25">
      <c r="A40" s="15">
        <v>31</v>
      </c>
      <c r="B40" s="202" t="s">
        <v>17</v>
      </c>
      <c r="C40" s="203" t="s">
        <v>209</v>
      </c>
      <c r="D40" s="125">
        <v>0</v>
      </c>
      <c r="E40" s="125">
        <v>0</v>
      </c>
      <c r="F40" s="125">
        <v>0</v>
      </c>
      <c r="G40" s="125">
        <v>0</v>
      </c>
    </row>
    <row r="41" spans="1:7" ht="38.25" x14ac:dyDescent="0.25">
      <c r="A41" s="15">
        <v>32</v>
      </c>
      <c r="B41" s="202" t="s">
        <v>19</v>
      </c>
      <c r="C41" s="203" t="s">
        <v>210</v>
      </c>
      <c r="D41" s="125">
        <v>4937004</v>
      </c>
      <c r="E41" s="125">
        <v>4937004</v>
      </c>
      <c r="F41" s="125">
        <v>0</v>
      </c>
      <c r="G41" s="125">
        <v>0</v>
      </c>
    </row>
    <row r="42" spans="1:7" ht="51" x14ac:dyDescent="0.25">
      <c r="A42" s="15">
        <v>33</v>
      </c>
      <c r="B42" s="202" t="s">
        <v>21</v>
      </c>
      <c r="C42" s="203" t="s">
        <v>211</v>
      </c>
      <c r="D42" s="125">
        <v>3199992</v>
      </c>
      <c r="E42" s="125">
        <v>3199992</v>
      </c>
      <c r="F42" s="125">
        <v>0</v>
      </c>
      <c r="G42" s="125">
        <v>0</v>
      </c>
    </row>
    <row r="43" spans="1:7" ht="25.5" x14ac:dyDescent="0.25">
      <c r="A43" s="15">
        <v>34</v>
      </c>
      <c r="B43" s="202" t="s">
        <v>212</v>
      </c>
      <c r="C43" s="203" t="s">
        <v>213</v>
      </c>
      <c r="D43" s="125">
        <v>6000000</v>
      </c>
      <c r="E43" s="125">
        <v>6000000</v>
      </c>
      <c r="F43" s="125">
        <v>0</v>
      </c>
      <c r="G43" s="125">
        <v>0</v>
      </c>
    </row>
    <row r="44" spans="1:7" ht="25.5" x14ac:dyDescent="0.25">
      <c r="A44" s="15">
        <v>35</v>
      </c>
      <c r="B44" s="202" t="s">
        <v>214</v>
      </c>
      <c r="C44" s="203" t="s">
        <v>141</v>
      </c>
      <c r="D44" s="125">
        <v>30000000</v>
      </c>
      <c r="E44" s="125">
        <v>30000000</v>
      </c>
      <c r="F44" s="125">
        <v>0</v>
      </c>
      <c r="G44" s="125">
        <v>0</v>
      </c>
    </row>
    <row r="45" spans="1:7" ht="63.75" x14ac:dyDescent="0.25">
      <c r="A45" s="15">
        <v>36</v>
      </c>
      <c r="B45" s="202" t="s">
        <v>215</v>
      </c>
      <c r="C45" s="203" t="s">
        <v>216</v>
      </c>
      <c r="D45" s="125">
        <v>11916996</v>
      </c>
      <c r="E45" s="125">
        <v>11916996</v>
      </c>
      <c r="F45" s="125">
        <v>0</v>
      </c>
      <c r="G45" s="125">
        <v>0</v>
      </c>
    </row>
    <row r="46" spans="1:7" ht="63.75" x14ac:dyDescent="0.25">
      <c r="A46" s="15">
        <v>37</v>
      </c>
      <c r="B46" s="202" t="s">
        <v>217</v>
      </c>
      <c r="C46" s="203" t="s">
        <v>218</v>
      </c>
      <c r="D46" s="125">
        <v>0</v>
      </c>
      <c r="E46" s="125">
        <v>0</v>
      </c>
      <c r="F46" s="125">
        <v>0</v>
      </c>
      <c r="G46" s="125">
        <v>0</v>
      </c>
    </row>
    <row r="47" spans="1:7" ht="76.5" x14ac:dyDescent="0.25">
      <c r="A47" s="15">
        <v>38</v>
      </c>
      <c r="B47" s="202" t="s">
        <v>219</v>
      </c>
      <c r="C47" s="203" t="s">
        <v>220</v>
      </c>
      <c r="D47" s="125">
        <v>50004</v>
      </c>
      <c r="E47" s="125">
        <v>50004</v>
      </c>
      <c r="F47" s="125">
        <v>0</v>
      </c>
      <c r="G47" s="125">
        <v>0</v>
      </c>
    </row>
    <row r="48" spans="1:7" ht="51" x14ac:dyDescent="0.25">
      <c r="A48" s="15">
        <v>39</v>
      </c>
      <c r="B48" s="202" t="s">
        <v>221</v>
      </c>
      <c r="C48" s="203" t="s">
        <v>222</v>
      </c>
      <c r="D48" s="125">
        <v>0</v>
      </c>
      <c r="E48" s="125">
        <v>0</v>
      </c>
      <c r="F48" s="125">
        <v>0</v>
      </c>
      <c r="G48" s="125">
        <v>0</v>
      </c>
    </row>
    <row r="49" spans="1:7" ht="51" x14ac:dyDescent="0.25">
      <c r="A49" s="15">
        <v>40</v>
      </c>
      <c r="B49" s="202" t="s">
        <v>223</v>
      </c>
      <c r="C49" s="203" t="s">
        <v>224</v>
      </c>
      <c r="D49" s="125">
        <v>0</v>
      </c>
      <c r="E49" s="125">
        <v>0</v>
      </c>
      <c r="F49" s="125">
        <v>0</v>
      </c>
      <c r="G49" s="125">
        <v>0</v>
      </c>
    </row>
    <row r="50" spans="1:7" ht="38.25" x14ac:dyDescent="0.25">
      <c r="A50" s="15">
        <v>41</v>
      </c>
      <c r="B50" s="202" t="s">
        <v>225</v>
      </c>
      <c r="C50" s="203" t="s">
        <v>226</v>
      </c>
      <c r="D50" s="125">
        <v>0</v>
      </c>
      <c r="E50" s="125">
        <v>0</v>
      </c>
      <c r="F50" s="125">
        <v>0</v>
      </c>
      <c r="G50" s="125">
        <v>0</v>
      </c>
    </row>
    <row r="51" spans="1:7" ht="63.75" x14ac:dyDescent="0.25">
      <c r="A51" s="15">
        <v>42</v>
      </c>
      <c r="B51" s="118" t="s">
        <v>227</v>
      </c>
      <c r="C51" s="127" t="s">
        <v>228</v>
      </c>
      <c r="D51" s="122">
        <v>0</v>
      </c>
      <c r="E51" s="122">
        <v>0</v>
      </c>
      <c r="F51" s="122">
        <v>0</v>
      </c>
      <c r="G51" s="122">
        <v>0</v>
      </c>
    </row>
    <row r="52" spans="1:7" ht="38.25" x14ac:dyDescent="0.25">
      <c r="A52" s="15">
        <v>43</v>
      </c>
      <c r="B52" s="202" t="s">
        <v>229</v>
      </c>
      <c r="C52" s="203" t="s">
        <v>230</v>
      </c>
      <c r="D52" s="125">
        <v>0</v>
      </c>
      <c r="E52" s="125">
        <v>0</v>
      </c>
      <c r="F52" s="125">
        <v>0</v>
      </c>
      <c r="G52" s="125">
        <v>0</v>
      </c>
    </row>
    <row r="53" spans="1:7" ht="25.5" x14ac:dyDescent="0.25">
      <c r="A53" s="15">
        <v>44</v>
      </c>
      <c r="B53" s="202" t="s">
        <v>231</v>
      </c>
      <c r="C53" s="203" t="s">
        <v>232</v>
      </c>
      <c r="D53" s="125">
        <v>0</v>
      </c>
      <c r="E53" s="125">
        <v>0</v>
      </c>
      <c r="F53" s="125">
        <v>0</v>
      </c>
      <c r="G53" s="125">
        <v>0</v>
      </c>
    </row>
    <row r="54" spans="1:7" ht="51" x14ac:dyDescent="0.25">
      <c r="A54" s="15">
        <v>45</v>
      </c>
      <c r="B54" s="202" t="s">
        <v>233</v>
      </c>
      <c r="C54" s="203" t="s">
        <v>234</v>
      </c>
      <c r="D54" s="125">
        <v>0</v>
      </c>
      <c r="E54" s="125">
        <v>0</v>
      </c>
      <c r="F54" s="125">
        <v>0</v>
      </c>
      <c r="G54" s="125">
        <v>0</v>
      </c>
    </row>
    <row r="55" spans="1:7" ht="38.25" x14ac:dyDescent="0.25">
      <c r="A55" s="15">
        <v>46</v>
      </c>
      <c r="B55" s="202" t="s">
        <v>235</v>
      </c>
      <c r="C55" s="203" t="s">
        <v>236</v>
      </c>
      <c r="D55" s="125">
        <v>0</v>
      </c>
      <c r="E55" s="125">
        <v>0</v>
      </c>
      <c r="F55" s="125">
        <v>0</v>
      </c>
      <c r="G55" s="125">
        <v>0</v>
      </c>
    </row>
    <row r="56" spans="1:7" ht="76.5" x14ac:dyDescent="0.25">
      <c r="A56" s="15">
        <v>47</v>
      </c>
      <c r="B56" s="202" t="s">
        <v>237</v>
      </c>
      <c r="C56" s="203" t="s">
        <v>238</v>
      </c>
      <c r="D56" s="125">
        <v>0</v>
      </c>
      <c r="E56" s="125">
        <v>0</v>
      </c>
      <c r="F56" s="125">
        <v>0</v>
      </c>
      <c r="G56" s="125">
        <v>0</v>
      </c>
    </row>
    <row r="57" spans="1:7" ht="63.75" x14ac:dyDescent="0.25">
      <c r="A57" s="15">
        <v>48</v>
      </c>
      <c r="B57" s="118" t="s">
        <v>239</v>
      </c>
      <c r="C57" s="127" t="s">
        <v>240</v>
      </c>
      <c r="D57" s="122">
        <v>0</v>
      </c>
      <c r="E57" s="122">
        <v>0</v>
      </c>
      <c r="F57" s="122">
        <v>0</v>
      </c>
      <c r="G57" s="122">
        <v>0</v>
      </c>
    </row>
    <row r="58" spans="1:7" ht="102" x14ac:dyDescent="0.25">
      <c r="A58" s="15">
        <v>49</v>
      </c>
      <c r="B58" s="202" t="s">
        <v>241</v>
      </c>
      <c r="C58" s="203" t="s">
        <v>242</v>
      </c>
      <c r="D58" s="125">
        <v>0</v>
      </c>
      <c r="E58" s="125">
        <v>0</v>
      </c>
      <c r="F58" s="125">
        <v>0</v>
      </c>
      <c r="G58" s="125">
        <v>0</v>
      </c>
    </row>
    <row r="59" spans="1:7" ht="127.5" x14ac:dyDescent="0.25">
      <c r="A59" s="15">
        <v>50</v>
      </c>
      <c r="B59" s="202" t="s">
        <v>243</v>
      </c>
      <c r="C59" s="203" t="s">
        <v>244</v>
      </c>
      <c r="D59" s="125">
        <v>0</v>
      </c>
      <c r="E59" s="125">
        <v>0</v>
      </c>
      <c r="F59" s="125">
        <v>0</v>
      </c>
      <c r="G59" s="125">
        <v>0</v>
      </c>
    </row>
    <row r="60" spans="1:7" ht="63.75" x14ac:dyDescent="0.25">
      <c r="A60" s="15">
        <v>51</v>
      </c>
      <c r="B60" s="202" t="s">
        <v>245</v>
      </c>
      <c r="C60" s="203" t="s">
        <v>246</v>
      </c>
      <c r="D60" s="125">
        <v>0</v>
      </c>
      <c r="E60" s="125">
        <v>0</v>
      </c>
      <c r="F60" s="125">
        <v>0</v>
      </c>
      <c r="G60" s="125">
        <v>0</v>
      </c>
    </row>
    <row r="61" spans="1:7" ht="51" x14ac:dyDescent="0.25">
      <c r="A61" s="15">
        <v>52</v>
      </c>
      <c r="B61" s="202" t="s">
        <v>247</v>
      </c>
      <c r="C61" s="203" t="s">
        <v>248</v>
      </c>
      <c r="D61" s="125">
        <v>0</v>
      </c>
      <c r="E61" s="205"/>
      <c r="F61" s="205"/>
      <c r="G61" s="205"/>
    </row>
    <row r="62" spans="1:7" ht="89.25" x14ac:dyDescent="0.25">
      <c r="A62" s="15">
        <v>53</v>
      </c>
      <c r="B62" s="118" t="s">
        <v>249</v>
      </c>
      <c r="C62" s="204" t="s">
        <v>250</v>
      </c>
      <c r="D62" s="122">
        <v>0</v>
      </c>
      <c r="E62" s="122">
        <v>0</v>
      </c>
      <c r="F62" s="122">
        <v>0</v>
      </c>
      <c r="G62" s="122">
        <v>0</v>
      </c>
    </row>
    <row r="63" spans="1:7" ht="102" x14ac:dyDescent="0.25">
      <c r="A63" s="15">
        <v>54</v>
      </c>
      <c r="B63" s="202" t="s">
        <v>251</v>
      </c>
      <c r="C63" s="203" t="s">
        <v>252</v>
      </c>
      <c r="D63" s="125">
        <v>0</v>
      </c>
      <c r="E63" s="125">
        <v>0</v>
      </c>
      <c r="F63" s="125">
        <v>0</v>
      </c>
      <c r="G63" s="125">
        <v>0</v>
      </c>
    </row>
    <row r="64" spans="1:7" ht="127.5" x14ac:dyDescent="0.25">
      <c r="A64" s="15">
        <v>55</v>
      </c>
      <c r="B64" s="202" t="s">
        <v>253</v>
      </c>
      <c r="C64" s="203" t="s">
        <v>254</v>
      </c>
      <c r="D64" s="125">
        <v>0</v>
      </c>
      <c r="E64" s="125">
        <v>0</v>
      </c>
      <c r="F64" s="125">
        <v>0</v>
      </c>
      <c r="G64" s="125">
        <v>0</v>
      </c>
    </row>
    <row r="65" spans="1:7" ht="76.5" x14ac:dyDescent="0.25">
      <c r="A65" s="15">
        <v>56</v>
      </c>
      <c r="B65" s="202" t="s">
        <v>255</v>
      </c>
      <c r="C65" s="203" t="s">
        <v>256</v>
      </c>
      <c r="D65" s="125">
        <v>0</v>
      </c>
      <c r="E65" s="125">
        <v>0</v>
      </c>
      <c r="F65" s="125">
        <v>0</v>
      </c>
      <c r="G65" s="125">
        <v>0</v>
      </c>
    </row>
    <row r="66" spans="1:7" ht="51" x14ac:dyDescent="0.25">
      <c r="A66" s="15">
        <v>57</v>
      </c>
      <c r="B66" s="202" t="s">
        <v>257</v>
      </c>
      <c r="C66" s="203" t="s">
        <v>258</v>
      </c>
      <c r="D66" s="125">
        <v>0</v>
      </c>
      <c r="E66" s="205"/>
      <c r="F66" s="205"/>
      <c r="G66" s="205"/>
    </row>
    <row r="67" spans="1:7" ht="89.25" x14ac:dyDescent="0.25">
      <c r="A67" s="15">
        <v>58</v>
      </c>
      <c r="B67" s="118" t="s">
        <v>349</v>
      </c>
      <c r="C67" s="127" t="s">
        <v>260</v>
      </c>
      <c r="D67" s="122">
        <v>1503576960</v>
      </c>
      <c r="E67" s="122">
        <v>1431576960</v>
      </c>
      <c r="F67" s="122">
        <v>72000000</v>
      </c>
      <c r="G67" s="122">
        <v>0</v>
      </c>
    </row>
    <row r="68" spans="1:7" ht="102" x14ac:dyDescent="0.25">
      <c r="A68" s="15">
        <v>59</v>
      </c>
      <c r="B68" s="16" t="s">
        <v>473</v>
      </c>
      <c r="C68" s="204" t="s">
        <v>262</v>
      </c>
      <c r="D68" s="122">
        <v>0</v>
      </c>
      <c r="E68" s="122">
        <v>0</v>
      </c>
      <c r="F68" s="122">
        <v>0</v>
      </c>
      <c r="G68" s="122">
        <v>0</v>
      </c>
    </row>
    <row r="69" spans="1:7" ht="63.75" x14ac:dyDescent="0.25">
      <c r="A69" s="15">
        <v>60</v>
      </c>
      <c r="B69" s="202" t="s">
        <v>263</v>
      </c>
      <c r="C69" s="203" t="s">
        <v>264</v>
      </c>
      <c r="D69" s="125">
        <v>0</v>
      </c>
      <c r="E69" s="125">
        <v>0</v>
      </c>
      <c r="F69" s="125">
        <v>0</v>
      </c>
      <c r="G69" s="125">
        <v>0</v>
      </c>
    </row>
    <row r="70" spans="1:7" ht="102" x14ac:dyDescent="0.25">
      <c r="A70" s="15">
        <v>61</v>
      </c>
      <c r="B70" s="202" t="s">
        <v>265</v>
      </c>
      <c r="C70" s="203" t="s">
        <v>266</v>
      </c>
      <c r="D70" s="125">
        <v>0</v>
      </c>
      <c r="E70" s="125">
        <v>0</v>
      </c>
      <c r="F70" s="125">
        <v>0</v>
      </c>
      <c r="G70" s="125">
        <v>0</v>
      </c>
    </row>
    <row r="71" spans="1:7" ht="63.75" x14ac:dyDescent="0.25">
      <c r="A71" s="15">
        <v>62</v>
      </c>
      <c r="B71" s="202" t="s">
        <v>267</v>
      </c>
      <c r="C71" s="128" t="s">
        <v>474</v>
      </c>
      <c r="D71" s="125">
        <v>0</v>
      </c>
      <c r="E71" s="125">
        <v>0</v>
      </c>
      <c r="F71" s="125">
        <v>0</v>
      </c>
      <c r="G71" s="125">
        <v>0</v>
      </c>
    </row>
    <row r="72" spans="1:7" ht="89.25" x14ac:dyDescent="0.25">
      <c r="A72" s="15">
        <v>63</v>
      </c>
      <c r="B72" s="16" t="s">
        <v>269</v>
      </c>
      <c r="C72" s="204" t="s">
        <v>270</v>
      </c>
      <c r="D72" s="122">
        <v>0</v>
      </c>
      <c r="E72" s="122">
        <v>0</v>
      </c>
      <c r="F72" s="122">
        <v>0</v>
      </c>
      <c r="G72" s="122">
        <v>0</v>
      </c>
    </row>
    <row r="73" spans="1:7" ht="76.5" x14ac:dyDescent="0.25">
      <c r="A73" s="15">
        <v>64</v>
      </c>
      <c r="B73" s="202" t="s">
        <v>271</v>
      </c>
      <c r="C73" s="203" t="s">
        <v>272</v>
      </c>
      <c r="D73" s="125">
        <v>0</v>
      </c>
      <c r="E73" s="125">
        <v>0</v>
      </c>
      <c r="F73" s="125">
        <v>0</v>
      </c>
      <c r="G73" s="125">
        <v>0</v>
      </c>
    </row>
    <row r="74" spans="1:7" ht="76.5" x14ac:dyDescent="0.25">
      <c r="A74" s="15">
        <v>65</v>
      </c>
      <c r="B74" s="202" t="s">
        <v>273</v>
      </c>
      <c r="C74" s="203" t="s">
        <v>274</v>
      </c>
      <c r="D74" s="125">
        <v>0</v>
      </c>
      <c r="E74" s="125">
        <v>0</v>
      </c>
      <c r="F74" s="125">
        <v>0</v>
      </c>
      <c r="G74" s="125">
        <v>0</v>
      </c>
    </row>
    <row r="75" spans="1:7" ht="76.5" x14ac:dyDescent="0.25">
      <c r="A75" s="15">
        <v>66</v>
      </c>
      <c r="B75" s="202" t="s">
        <v>275</v>
      </c>
      <c r="C75" s="203" t="s">
        <v>276</v>
      </c>
      <c r="D75" s="125">
        <v>0</v>
      </c>
      <c r="E75" s="125">
        <v>0</v>
      </c>
      <c r="F75" s="125">
        <v>0</v>
      </c>
      <c r="G75" s="125">
        <v>0</v>
      </c>
    </row>
    <row r="76" spans="1:7" ht="76.5" x14ac:dyDescent="0.25">
      <c r="A76" s="15">
        <v>67</v>
      </c>
      <c r="B76" s="202" t="s">
        <v>277</v>
      </c>
      <c r="C76" s="203" t="s">
        <v>278</v>
      </c>
      <c r="D76" s="125">
        <v>0</v>
      </c>
      <c r="E76" s="125">
        <v>0</v>
      </c>
      <c r="F76" s="125">
        <v>0</v>
      </c>
      <c r="G76" s="125">
        <v>0</v>
      </c>
    </row>
    <row r="77" spans="1:7" ht="63.75" x14ac:dyDescent="0.25">
      <c r="A77" s="15">
        <v>68</v>
      </c>
      <c r="B77" s="16" t="s">
        <v>279</v>
      </c>
      <c r="C77" s="204" t="s">
        <v>280</v>
      </c>
      <c r="D77" s="122">
        <v>1035216997</v>
      </c>
      <c r="E77" s="122">
        <v>1035216997</v>
      </c>
      <c r="F77" s="122">
        <v>0</v>
      </c>
      <c r="G77" s="122">
        <v>0</v>
      </c>
    </row>
    <row r="78" spans="1:7" ht="89.25" x14ac:dyDescent="0.25">
      <c r="A78" s="15">
        <v>69</v>
      </c>
      <c r="B78" s="202" t="s">
        <v>281</v>
      </c>
      <c r="C78" s="203" t="s">
        <v>282</v>
      </c>
      <c r="D78" s="125">
        <v>1035216997</v>
      </c>
      <c r="E78" s="125">
        <v>1035216997</v>
      </c>
      <c r="F78" s="125">
        <v>0</v>
      </c>
      <c r="G78" s="125">
        <v>0</v>
      </c>
    </row>
    <row r="79" spans="1:7" ht="76.5" x14ac:dyDescent="0.25">
      <c r="A79" s="15">
        <v>70</v>
      </c>
      <c r="B79" s="202" t="s">
        <v>283</v>
      </c>
      <c r="C79" s="203" t="s">
        <v>284</v>
      </c>
      <c r="D79" s="125">
        <v>0</v>
      </c>
      <c r="E79" s="125">
        <v>0</v>
      </c>
      <c r="F79" s="125">
        <v>0</v>
      </c>
      <c r="G79" s="125">
        <v>0</v>
      </c>
    </row>
    <row r="80" spans="1:7" ht="76.5" x14ac:dyDescent="0.25">
      <c r="A80" s="15">
        <v>71</v>
      </c>
      <c r="B80" s="16" t="s">
        <v>285</v>
      </c>
      <c r="C80" s="204" t="s">
        <v>286</v>
      </c>
      <c r="D80" s="122">
        <v>0</v>
      </c>
      <c r="E80" s="122">
        <v>0</v>
      </c>
      <c r="F80" s="122">
        <v>0</v>
      </c>
      <c r="G80" s="122">
        <v>0</v>
      </c>
    </row>
    <row r="81" spans="1:7" ht="63.75" x14ac:dyDescent="0.25">
      <c r="A81" s="15">
        <v>72</v>
      </c>
      <c r="B81" s="202" t="s">
        <v>287</v>
      </c>
      <c r="C81" s="203" t="s">
        <v>288</v>
      </c>
      <c r="D81" s="125">
        <v>0</v>
      </c>
      <c r="E81" s="125">
        <v>0</v>
      </c>
      <c r="F81" s="125">
        <v>0</v>
      </c>
      <c r="G81" s="125">
        <v>0</v>
      </c>
    </row>
    <row r="82" spans="1:7" ht="76.5" x14ac:dyDescent="0.25">
      <c r="A82" s="15">
        <v>73</v>
      </c>
      <c r="B82" s="202" t="s">
        <v>289</v>
      </c>
      <c r="C82" s="203" t="s">
        <v>290</v>
      </c>
      <c r="D82" s="125">
        <v>0</v>
      </c>
      <c r="E82" s="125">
        <v>0</v>
      </c>
      <c r="F82" s="125">
        <v>0</v>
      </c>
      <c r="G82" s="125">
        <v>0</v>
      </c>
    </row>
    <row r="83" spans="1:7" ht="38.25" x14ac:dyDescent="0.25">
      <c r="A83" s="15">
        <v>74</v>
      </c>
      <c r="B83" s="202" t="s">
        <v>291</v>
      </c>
      <c r="C83" s="203" t="s">
        <v>292</v>
      </c>
      <c r="D83" s="125">
        <v>0</v>
      </c>
      <c r="E83" s="125">
        <v>0</v>
      </c>
      <c r="F83" s="125">
        <v>0</v>
      </c>
      <c r="G83" s="125">
        <v>0</v>
      </c>
    </row>
    <row r="84" spans="1:7" ht="76.5" x14ac:dyDescent="0.25">
      <c r="A84" s="15">
        <v>75</v>
      </c>
      <c r="B84" s="16" t="s">
        <v>293</v>
      </c>
      <c r="C84" s="204" t="s">
        <v>294</v>
      </c>
      <c r="D84" s="122">
        <v>0</v>
      </c>
      <c r="E84" s="122">
        <v>0</v>
      </c>
      <c r="F84" s="122">
        <v>0</v>
      </c>
      <c r="G84" s="122">
        <v>0</v>
      </c>
    </row>
    <row r="85" spans="1:7" ht="76.5" x14ac:dyDescent="0.25">
      <c r="A85" s="15">
        <v>76</v>
      </c>
      <c r="B85" s="15" t="s">
        <v>295</v>
      </c>
      <c r="C85" s="203" t="s">
        <v>296</v>
      </c>
      <c r="D85" s="125">
        <v>0</v>
      </c>
      <c r="E85" s="125">
        <v>0</v>
      </c>
      <c r="F85" s="125">
        <v>0</v>
      </c>
      <c r="G85" s="125">
        <v>0</v>
      </c>
    </row>
    <row r="86" spans="1:7" ht="76.5" x14ac:dyDescent="0.25">
      <c r="A86" s="15">
        <v>77</v>
      </c>
      <c r="B86" s="15" t="s">
        <v>297</v>
      </c>
      <c r="C86" s="203" t="s">
        <v>298</v>
      </c>
      <c r="D86" s="125">
        <v>0</v>
      </c>
      <c r="E86" s="125">
        <v>0</v>
      </c>
      <c r="F86" s="125">
        <v>0</v>
      </c>
      <c r="G86" s="125">
        <v>0</v>
      </c>
    </row>
    <row r="87" spans="1:7" ht="51" x14ac:dyDescent="0.25">
      <c r="A87" s="15">
        <v>78</v>
      </c>
      <c r="B87" s="15" t="s">
        <v>299</v>
      </c>
      <c r="C87" s="203" t="s">
        <v>300</v>
      </c>
      <c r="D87" s="125">
        <v>0</v>
      </c>
      <c r="E87" s="125">
        <v>0</v>
      </c>
      <c r="F87" s="125">
        <v>0</v>
      </c>
      <c r="G87" s="125">
        <v>0</v>
      </c>
    </row>
    <row r="88" spans="1:7" ht="51" x14ac:dyDescent="0.25">
      <c r="A88" s="15">
        <v>79</v>
      </c>
      <c r="B88" s="15" t="s">
        <v>301</v>
      </c>
      <c r="C88" s="203" t="s">
        <v>302</v>
      </c>
      <c r="D88" s="125">
        <v>0</v>
      </c>
      <c r="E88" s="125">
        <v>0</v>
      </c>
      <c r="F88" s="125">
        <v>0</v>
      </c>
      <c r="G88" s="125">
        <v>0</v>
      </c>
    </row>
    <row r="89" spans="1:7" ht="63.75" x14ac:dyDescent="0.25">
      <c r="A89" s="15">
        <v>80</v>
      </c>
      <c r="B89" s="16" t="s">
        <v>303</v>
      </c>
      <c r="C89" s="127" t="s">
        <v>475</v>
      </c>
      <c r="D89" s="122">
        <v>0</v>
      </c>
      <c r="E89" s="122">
        <v>0</v>
      </c>
      <c r="F89" s="122">
        <v>0</v>
      </c>
      <c r="G89" s="122">
        <v>0</v>
      </c>
    </row>
    <row r="90" spans="1:7" ht="127.5" x14ac:dyDescent="0.25">
      <c r="A90" s="15">
        <v>81</v>
      </c>
      <c r="B90" s="16" t="s">
        <v>476</v>
      </c>
      <c r="C90" s="204" t="s">
        <v>304</v>
      </c>
      <c r="D90" s="122">
        <v>0</v>
      </c>
      <c r="E90" s="122">
        <v>0</v>
      </c>
      <c r="F90" s="122">
        <v>0</v>
      </c>
      <c r="G90" s="122">
        <v>0</v>
      </c>
    </row>
    <row r="91" spans="1:7" ht="102" x14ac:dyDescent="0.25">
      <c r="A91" s="15">
        <v>82</v>
      </c>
      <c r="B91" s="16" t="s">
        <v>477</v>
      </c>
      <c r="C91" s="23" t="s">
        <v>478</v>
      </c>
      <c r="D91" s="122">
        <v>1035216997</v>
      </c>
      <c r="E91" s="122">
        <v>1035216997</v>
      </c>
      <c r="F91" s="122">
        <v>0</v>
      </c>
      <c r="G91" s="122">
        <v>0</v>
      </c>
    </row>
    <row r="92" spans="1:7" ht="63.75" x14ac:dyDescent="0.25">
      <c r="A92" s="15">
        <v>83</v>
      </c>
      <c r="B92" s="16" t="s">
        <v>479</v>
      </c>
      <c r="C92" s="23" t="s">
        <v>480</v>
      </c>
      <c r="D92" s="122">
        <v>2538793957</v>
      </c>
      <c r="E92" s="122">
        <v>2466793957</v>
      </c>
      <c r="F92" s="122">
        <v>72000000</v>
      </c>
      <c r="G92" s="122">
        <v>0</v>
      </c>
    </row>
    <row r="93" spans="1:7" ht="15.75" x14ac:dyDescent="0.25">
      <c r="A93" s="31"/>
      <c r="B93" s="32"/>
      <c r="C93" s="31"/>
      <c r="D93" s="33"/>
      <c r="E93" s="33"/>
      <c r="F93" s="33"/>
      <c r="G93" s="33"/>
    </row>
    <row r="94" spans="1:7" ht="15.75" x14ac:dyDescent="0.25">
      <c r="A94" s="200" t="s">
        <v>80</v>
      </c>
      <c r="B94" s="201"/>
      <c r="C94" s="201"/>
      <c r="D94" s="201"/>
      <c r="E94" s="47"/>
      <c r="F94" s="47"/>
      <c r="G94" s="47"/>
    </row>
    <row r="95" spans="1:7" ht="15.75" x14ac:dyDescent="0.25">
      <c r="A95" s="31"/>
      <c r="B95" s="32"/>
      <c r="C95" s="31"/>
      <c r="D95" s="33"/>
      <c r="E95" s="33"/>
      <c r="F95" s="33"/>
      <c r="G95" s="33"/>
    </row>
    <row r="96" spans="1:7" x14ac:dyDescent="0.25">
      <c r="A96" s="55"/>
      <c r="B96" s="55" t="s">
        <v>4</v>
      </c>
      <c r="C96" s="55" t="s">
        <v>5</v>
      </c>
      <c r="D96" s="55" t="s">
        <v>6</v>
      </c>
      <c r="E96" s="55" t="s">
        <v>7</v>
      </c>
      <c r="F96" s="55" t="s">
        <v>38</v>
      </c>
      <c r="G96" s="55" t="s">
        <v>39</v>
      </c>
    </row>
    <row r="97" spans="1:7" ht="89.25" x14ac:dyDescent="0.25">
      <c r="A97" s="15">
        <v>1</v>
      </c>
      <c r="B97" s="16" t="s">
        <v>470</v>
      </c>
      <c r="C97" s="16" t="s">
        <v>471</v>
      </c>
      <c r="D97" s="16" t="str">
        <f>CONCATENATE([1]PAR!$G$3," évi előirányzat")</f>
        <v>2024. évi előirányzat</v>
      </c>
      <c r="E97" s="119" t="s">
        <v>148</v>
      </c>
      <c r="F97" s="119" t="s">
        <v>149</v>
      </c>
      <c r="G97" s="119" t="s">
        <v>150</v>
      </c>
    </row>
    <row r="98" spans="1:7" ht="76.5" x14ac:dyDescent="0.25">
      <c r="A98" s="15">
        <v>2</v>
      </c>
      <c r="B98" s="118" t="s">
        <v>151</v>
      </c>
      <c r="C98" s="138" t="s">
        <v>481</v>
      </c>
      <c r="D98" s="122">
        <v>825861389</v>
      </c>
      <c r="E98" s="122">
        <v>796961385</v>
      </c>
      <c r="F98" s="122">
        <v>28900004</v>
      </c>
      <c r="G98" s="122">
        <v>0</v>
      </c>
    </row>
    <row r="99" spans="1:7" ht="25.5" x14ac:dyDescent="0.25">
      <c r="A99" s="15">
        <v>3</v>
      </c>
      <c r="B99" s="202" t="s">
        <v>153</v>
      </c>
      <c r="C99" s="206" t="s">
        <v>135</v>
      </c>
      <c r="D99" s="125">
        <v>50720900</v>
      </c>
      <c r="E99" s="125">
        <v>50720900</v>
      </c>
      <c r="F99" s="125">
        <v>0</v>
      </c>
      <c r="G99" s="125">
        <v>0</v>
      </c>
    </row>
    <row r="100" spans="1:7" ht="76.5" x14ac:dyDescent="0.25">
      <c r="A100" s="15">
        <v>4</v>
      </c>
      <c r="B100" s="202" t="s">
        <v>155</v>
      </c>
      <c r="C100" s="206" t="s">
        <v>311</v>
      </c>
      <c r="D100" s="125">
        <v>6876006</v>
      </c>
      <c r="E100" s="125">
        <v>6876006</v>
      </c>
      <c r="F100" s="125">
        <v>0</v>
      </c>
      <c r="G100" s="125">
        <v>0</v>
      </c>
    </row>
    <row r="101" spans="1:7" ht="25.5" x14ac:dyDescent="0.25">
      <c r="A101" s="15">
        <v>5</v>
      </c>
      <c r="B101" s="202" t="s">
        <v>157</v>
      </c>
      <c r="C101" s="206" t="s">
        <v>86</v>
      </c>
      <c r="D101" s="125">
        <v>613609431</v>
      </c>
      <c r="E101" s="125">
        <v>613609431</v>
      </c>
      <c r="F101" s="125">
        <v>0</v>
      </c>
      <c r="G101" s="125">
        <v>0</v>
      </c>
    </row>
    <row r="102" spans="1:7" ht="38.25" x14ac:dyDescent="0.25">
      <c r="A102" s="15">
        <v>6</v>
      </c>
      <c r="B102" s="202" t="s">
        <v>159</v>
      </c>
      <c r="C102" s="206" t="s">
        <v>88</v>
      </c>
      <c r="D102" s="125">
        <v>5000004</v>
      </c>
      <c r="E102" s="125">
        <v>0</v>
      </c>
      <c r="F102" s="125">
        <v>5000004</v>
      </c>
      <c r="G102" s="125">
        <v>0</v>
      </c>
    </row>
    <row r="103" spans="1:7" ht="51" x14ac:dyDescent="0.25">
      <c r="A103" s="15">
        <v>7</v>
      </c>
      <c r="B103" s="202" t="s">
        <v>312</v>
      </c>
      <c r="C103" s="206" t="s">
        <v>137</v>
      </c>
      <c r="D103" s="125">
        <v>132055048</v>
      </c>
      <c r="E103" s="125">
        <v>108155048</v>
      </c>
      <c r="F103" s="125">
        <v>23900000</v>
      </c>
      <c r="G103" s="125">
        <v>0</v>
      </c>
    </row>
    <row r="104" spans="1:7" x14ac:dyDescent="0.25">
      <c r="A104" s="15">
        <v>8</v>
      </c>
      <c r="B104" s="202" t="s">
        <v>313</v>
      </c>
      <c r="C104" s="206" t="s">
        <v>314</v>
      </c>
      <c r="D104" s="125">
        <v>17600000</v>
      </c>
      <c r="E104" s="125">
        <v>17600000</v>
      </c>
      <c r="F104" s="125">
        <v>0</v>
      </c>
      <c r="G104" s="125">
        <v>0</v>
      </c>
    </row>
    <row r="105" spans="1:7" ht="51" x14ac:dyDescent="0.25">
      <c r="A105" s="15">
        <v>9</v>
      </c>
      <c r="B105" s="202" t="s">
        <v>315</v>
      </c>
      <c r="C105" s="139" t="s">
        <v>482</v>
      </c>
      <c r="D105" s="125">
        <v>0</v>
      </c>
      <c r="E105" s="205"/>
      <c r="F105" s="205"/>
      <c r="G105" s="205"/>
    </row>
    <row r="106" spans="1:7" ht="140.25" x14ac:dyDescent="0.25">
      <c r="A106" s="15">
        <v>10</v>
      </c>
      <c r="B106" s="202" t="s">
        <v>317</v>
      </c>
      <c r="C106" s="140" t="s">
        <v>138</v>
      </c>
      <c r="D106" s="125">
        <v>0</v>
      </c>
      <c r="E106" s="205"/>
      <c r="F106" s="205"/>
      <c r="G106" s="205"/>
    </row>
    <row r="107" spans="1:7" ht="89.25" x14ac:dyDescent="0.25">
      <c r="A107" s="15">
        <v>11</v>
      </c>
      <c r="B107" s="118" t="s">
        <v>165</v>
      </c>
      <c r="C107" s="138" t="s">
        <v>483</v>
      </c>
      <c r="D107" s="122">
        <v>542731418</v>
      </c>
      <c r="E107" s="122">
        <v>538252118</v>
      </c>
      <c r="F107" s="122">
        <v>4479300</v>
      </c>
      <c r="G107" s="122">
        <v>0</v>
      </c>
    </row>
    <row r="108" spans="1:7" ht="25.5" x14ac:dyDescent="0.25">
      <c r="A108" s="15">
        <v>12</v>
      </c>
      <c r="B108" s="202" t="s">
        <v>167</v>
      </c>
      <c r="C108" s="206" t="s">
        <v>92</v>
      </c>
      <c r="D108" s="125">
        <v>534731418</v>
      </c>
      <c r="E108" s="125">
        <v>530252118</v>
      </c>
      <c r="F108" s="125">
        <v>4479300</v>
      </c>
      <c r="G108" s="125">
        <v>0</v>
      </c>
    </row>
    <row r="109" spans="1:7" ht="76.5" x14ac:dyDescent="0.25">
      <c r="A109" s="15">
        <v>13</v>
      </c>
      <c r="B109" s="202" t="s">
        <v>169</v>
      </c>
      <c r="C109" s="206" t="s">
        <v>320</v>
      </c>
      <c r="D109" s="125">
        <v>0</v>
      </c>
      <c r="E109" s="205"/>
      <c r="F109" s="205"/>
      <c r="G109" s="205"/>
    </row>
    <row r="110" spans="1:7" x14ac:dyDescent="0.25">
      <c r="A110" s="15">
        <v>14</v>
      </c>
      <c r="B110" s="202" t="s">
        <v>171</v>
      </c>
      <c r="C110" s="206" t="s">
        <v>94</v>
      </c>
      <c r="D110" s="125">
        <v>8000000</v>
      </c>
      <c r="E110" s="125">
        <v>8000000</v>
      </c>
      <c r="F110" s="125">
        <v>0</v>
      </c>
      <c r="G110" s="125">
        <v>0</v>
      </c>
    </row>
    <row r="111" spans="1:7" ht="63.75" x14ac:dyDescent="0.25">
      <c r="A111" s="15">
        <v>15</v>
      </c>
      <c r="B111" s="202" t="s">
        <v>173</v>
      </c>
      <c r="C111" s="206" t="s">
        <v>321</v>
      </c>
      <c r="D111" s="125">
        <v>0</v>
      </c>
      <c r="E111" s="205"/>
      <c r="F111" s="205"/>
      <c r="G111" s="205"/>
    </row>
    <row r="112" spans="1:7" ht="38.25" x14ac:dyDescent="0.25">
      <c r="A112" s="15">
        <v>16</v>
      </c>
      <c r="B112" s="202" t="s">
        <v>175</v>
      </c>
      <c r="C112" s="203" t="s">
        <v>96</v>
      </c>
      <c r="D112" s="125">
        <v>0</v>
      </c>
      <c r="E112" s="125">
        <v>0</v>
      </c>
      <c r="F112" s="125">
        <v>0</v>
      </c>
      <c r="G112" s="125">
        <v>0</v>
      </c>
    </row>
    <row r="113" spans="1:7" ht="76.5" x14ac:dyDescent="0.25">
      <c r="A113" s="15">
        <v>17</v>
      </c>
      <c r="B113" s="118" t="s">
        <v>179</v>
      </c>
      <c r="C113" s="127" t="s">
        <v>322</v>
      </c>
      <c r="D113" s="122">
        <v>1368592807</v>
      </c>
      <c r="E113" s="122">
        <v>1335213503</v>
      </c>
      <c r="F113" s="122">
        <v>33379304</v>
      </c>
      <c r="G113" s="122">
        <v>0</v>
      </c>
    </row>
    <row r="114" spans="1:7" ht="102" x14ac:dyDescent="0.25">
      <c r="A114" s="15">
        <v>18</v>
      </c>
      <c r="B114" s="118" t="s">
        <v>323</v>
      </c>
      <c r="C114" s="127" t="s">
        <v>324</v>
      </c>
      <c r="D114" s="122">
        <v>0</v>
      </c>
      <c r="E114" s="122">
        <v>0</v>
      </c>
      <c r="F114" s="122">
        <v>0</v>
      </c>
      <c r="G114" s="122">
        <v>0</v>
      </c>
    </row>
    <row r="115" spans="1:7" ht="63.75" x14ac:dyDescent="0.25">
      <c r="A115" s="15">
        <v>19</v>
      </c>
      <c r="B115" s="202" t="s">
        <v>195</v>
      </c>
      <c r="C115" s="206" t="s">
        <v>484</v>
      </c>
      <c r="D115" s="125">
        <v>0</v>
      </c>
      <c r="E115" s="125">
        <v>0</v>
      </c>
      <c r="F115" s="125">
        <v>0</v>
      </c>
      <c r="G115" s="125">
        <v>0</v>
      </c>
    </row>
    <row r="116" spans="1:7" ht="102" x14ac:dyDescent="0.25">
      <c r="A116" s="15">
        <v>20</v>
      </c>
      <c r="B116" s="202" t="s">
        <v>197</v>
      </c>
      <c r="C116" s="206" t="s">
        <v>326</v>
      </c>
      <c r="D116" s="125">
        <v>0</v>
      </c>
      <c r="E116" s="125">
        <v>0</v>
      </c>
      <c r="F116" s="125">
        <v>0</v>
      </c>
      <c r="G116" s="125">
        <v>0</v>
      </c>
    </row>
    <row r="117" spans="1:7" ht="63.75" x14ac:dyDescent="0.25">
      <c r="A117" s="15">
        <v>21</v>
      </c>
      <c r="B117" s="202" t="s">
        <v>199</v>
      </c>
      <c r="C117" s="206" t="s">
        <v>485</v>
      </c>
      <c r="D117" s="125">
        <v>0</v>
      </c>
      <c r="E117" s="125">
        <v>0</v>
      </c>
      <c r="F117" s="125">
        <v>0</v>
      </c>
      <c r="G117" s="125">
        <v>0</v>
      </c>
    </row>
    <row r="118" spans="1:7" ht="76.5" x14ac:dyDescent="0.25">
      <c r="A118" s="15">
        <v>22</v>
      </c>
      <c r="B118" s="118" t="s">
        <v>207</v>
      </c>
      <c r="C118" s="127" t="s">
        <v>328</v>
      </c>
      <c r="D118" s="122">
        <v>0</v>
      </c>
      <c r="E118" s="122">
        <v>0</v>
      </c>
      <c r="F118" s="122">
        <v>0</v>
      </c>
      <c r="G118" s="122">
        <v>0</v>
      </c>
    </row>
    <row r="119" spans="1:7" ht="63.75" x14ac:dyDescent="0.25">
      <c r="A119" s="15">
        <v>23</v>
      </c>
      <c r="B119" s="202" t="s">
        <v>17</v>
      </c>
      <c r="C119" s="206" t="s">
        <v>329</v>
      </c>
      <c r="D119" s="125">
        <v>0</v>
      </c>
      <c r="E119" s="125">
        <v>0</v>
      </c>
      <c r="F119" s="125">
        <v>0</v>
      </c>
      <c r="G119" s="125">
        <v>0</v>
      </c>
    </row>
    <row r="120" spans="1:7" ht="63.75" x14ac:dyDescent="0.25">
      <c r="A120" s="15">
        <v>24</v>
      </c>
      <c r="B120" s="202" t="s">
        <v>19</v>
      </c>
      <c r="C120" s="206" t="s">
        <v>330</v>
      </c>
      <c r="D120" s="125">
        <v>0</v>
      </c>
      <c r="E120" s="125">
        <v>0</v>
      </c>
      <c r="F120" s="125">
        <v>0</v>
      </c>
      <c r="G120" s="125">
        <v>0</v>
      </c>
    </row>
    <row r="121" spans="1:7" ht="38.25" x14ac:dyDescent="0.25">
      <c r="A121" s="15">
        <v>25</v>
      </c>
      <c r="B121" s="202" t="s">
        <v>21</v>
      </c>
      <c r="C121" s="206" t="s">
        <v>331</v>
      </c>
      <c r="D121" s="125">
        <v>0</v>
      </c>
      <c r="E121" s="125">
        <v>0</v>
      </c>
      <c r="F121" s="125">
        <v>0</v>
      </c>
      <c r="G121" s="125">
        <v>0</v>
      </c>
    </row>
    <row r="122" spans="1:7" ht="76.5" x14ac:dyDescent="0.25">
      <c r="A122" s="15">
        <v>26</v>
      </c>
      <c r="B122" s="202" t="s">
        <v>212</v>
      </c>
      <c r="C122" s="206" t="s">
        <v>486</v>
      </c>
      <c r="D122" s="125">
        <v>0</v>
      </c>
      <c r="E122" s="125">
        <v>0</v>
      </c>
      <c r="F122" s="125">
        <v>0</v>
      </c>
      <c r="G122" s="125">
        <v>0</v>
      </c>
    </row>
    <row r="123" spans="1:7" ht="38.25" x14ac:dyDescent="0.25">
      <c r="A123" s="15">
        <v>27</v>
      </c>
      <c r="B123" s="202" t="s">
        <v>214</v>
      </c>
      <c r="C123" s="206" t="s">
        <v>333</v>
      </c>
      <c r="D123" s="125">
        <v>0</v>
      </c>
      <c r="E123" s="125">
        <v>0</v>
      </c>
      <c r="F123" s="125">
        <v>0</v>
      </c>
      <c r="G123" s="125">
        <v>0</v>
      </c>
    </row>
    <row r="124" spans="1:7" ht="63.75" x14ac:dyDescent="0.25">
      <c r="A124" s="15">
        <v>28</v>
      </c>
      <c r="B124" s="202" t="s">
        <v>215</v>
      </c>
      <c r="C124" s="206" t="s">
        <v>334</v>
      </c>
      <c r="D124" s="125">
        <v>0</v>
      </c>
      <c r="E124" s="125">
        <v>0</v>
      </c>
      <c r="F124" s="125">
        <v>0</v>
      </c>
      <c r="G124" s="125">
        <v>0</v>
      </c>
    </row>
    <row r="125" spans="1:7" ht="76.5" x14ac:dyDescent="0.25">
      <c r="A125" s="15">
        <v>29</v>
      </c>
      <c r="B125" s="118" t="s">
        <v>227</v>
      </c>
      <c r="C125" s="127" t="s">
        <v>487</v>
      </c>
      <c r="D125" s="122">
        <v>1170201150</v>
      </c>
      <c r="E125" s="122">
        <v>873477654</v>
      </c>
      <c r="F125" s="122">
        <v>0</v>
      </c>
      <c r="G125" s="122">
        <v>296723496</v>
      </c>
    </row>
    <row r="126" spans="1:7" ht="76.5" x14ac:dyDescent="0.25">
      <c r="A126" s="15">
        <v>30</v>
      </c>
      <c r="B126" s="202" t="s">
        <v>229</v>
      </c>
      <c r="C126" s="206" t="s">
        <v>336</v>
      </c>
      <c r="D126" s="125">
        <v>0</v>
      </c>
      <c r="E126" s="125">
        <v>0</v>
      </c>
      <c r="F126" s="125">
        <v>0</v>
      </c>
      <c r="G126" s="125">
        <v>0</v>
      </c>
    </row>
    <row r="127" spans="1:7" ht="89.25" x14ac:dyDescent="0.25">
      <c r="A127" s="15">
        <v>31</v>
      </c>
      <c r="B127" s="202" t="s">
        <v>231</v>
      </c>
      <c r="C127" s="206" t="s">
        <v>337</v>
      </c>
      <c r="D127" s="125">
        <v>33345546</v>
      </c>
      <c r="E127" s="125">
        <v>33345546</v>
      </c>
      <c r="F127" s="125">
        <v>0</v>
      </c>
      <c r="G127" s="125">
        <v>0</v>
      </c>
    </row>
    <row r="128" spans="1:7" ht="51" x14ac:dyDescent="0.25">
      <c r="A128" s="15">
        <v>32</v>
      </c>
      <c r="B128" s="202" t="s">
        <v>233</v>
      </c>
      <c r="C128" s="206" t="s">
        <v>488</v>
      </c>
      <c r="D128" s="125">
        <v>1136855604</v>
      </c>
      <c r="E128" s="125">
        <v>840132108</v>
      </c>
      <c r="F128" s="125">
        <v>0</v>
      </c>
      <c r="G128" s="125">
        <v>296723496</v>
      </c>
    </row>
    <row r="129" spans="1:7" ht="63.75" x14ac:dyDescent="0.25">
      <c r="A129" s="15">
        <v>33</v>
      </c>
      <c r="B129" s="202" t="s">
        <v>235</v>
      </c>
      <c r="C129" s="206" t="s">
        <v>338</v>
      </c>
      <c r="D129" s="125">
        <v>0</v>
      </c>
      <c r="E129" s="125">
        <v>0</v>
      </c>
      <c r="F129" s="125">
        <v>0</v>
      </c>
      <c r="G129" s="125">
        <v>0</v>
      </c>
    </row>
    <row r="130" spans="1:7" ht="38.25" x14ac:dyDescent="0.25">
      <c r="A130" s="15">
        <v>34</v>
      </c>
      <c r="B130" s="202" t="s">
        <v>237</v>
      </c>
      <c r="C130" s="206" t="s">
        <v>339</v>
      </c>
      <c r="D130" s="125">
        <v>0</v>
      </c>
      <c r="E130" s="125">
        <v>0</v>
      </c>
      <c r="F130" s="125">
        <v>0</v>
      </c>
      <c r="G130" s="125">
        <v>0</v>
      </c>
    </row>
    <row r="131" spans="1:7" ht="76.5" x14ac:dyDescent="0.25">
      <c r="A131" s="15">
        <v>35</v>
      </c>
      <c r="B131" s="118" t="s">
        <v>340</v>
      </c>
      <c r="C131" s="127" t="s">
        <v>341</v>
      </c>
      <c r="D131" s="141">
        <v>0</v>
      </c>
      <c r="E131" s="141">
        <v>0</v>
      </c>
      <c r="F131" s="141">
        <v>0</v>
      </c>
      <c r="G131" s="141">
        <v>0</v>
      </c>
    </row>
    <row r="132" spans="1:7" ht="63.75" x14ac:dyDescent="0.25">
      <c r="A132" s="15">
        <v>36</v>
      </c>
      <c r="B132" s="202" t="s">
        <v>241</v>
      </c>
      <c r="C132" s="206" t="s">
        <v>342</v>
      </c>
      <c r="D132" s="125">
        <v>0</v>
      </c>
      <c r="E132" s="125">
        <v>0</v>
      </c>
      <c r="F132" s="125">
        <v>0</v>
      </c>
      <c r="G132" s="125">
        <v>0</v>
      </c>
    </row>
    <row r="133" spans="1:7" ht="63.75" x14ac:dyDescent="0.25">
      <c r="A133" s="15">
        <v>37</v>
      </c>
      <c r="B133" s="202" t="s">
        <v>243</v>
      </c>
      <c r="C133" s="206" t="s">
        <v>343</v>
      </c>
      <c r="D133" s="125">
        <v>0</v>
      </c>
      <c r="E133" s="125">
        <v>0</v>
      </c>
      <c r="F133" s="125">
        <v>0</v>
      </c>
      <c r="G133" s="125">
        <v>0</v>
      </c>
    </row>
    <row r="134" spans="1:7" ht="38.25" x14ac:dyDescent="0.25">
      <c r="A134" s="15">
        <v>38</v>
      </c>
      <c r="B134" s="202" t="s">
        <v>245</v>
      </c>
      <c r="C134" s="206" t="s">
        <v>344</v>
      </c>
      <c r="D134" s="125">
        <v>0</v>
      </c>
      <c r="E134" s="125">
        <v>0</v>
      </c>
      <c r="F134" s="125">
        <v>0</v>
      </c>
      <c r="G134" s="125">
        <v>0</v>
      </c>
    </row>
    <row r="135" spans="1:7" ht="114.75" x14ac:dyDescent="0.25">
      <c r="A135" s="15">
        <v>39</v>
      </c>
      <c r="B135" s="202" t="s">
        <v>247</v>
      </c>
      <c r="C135" s="206" t="s">
        <v>489</v>
      </c>
      <c r="D135" s="125">
        <v>0</v>
      </c>
      <c r="E135" s="125">
        <v>0</v>
      </c>
      <c r="F135" s="125">
        <v>0</v>
      </c>
      <c r="G135" s="125">
        <v>0</v>
      </c>
    </row>
    <row r="136" spans="1:7" ht="76.5" x14ac:dyDescent="0.25">
      <c r="A136" s="15">
        <v>40</v>
      </c>
      <c r="B136" s="202" t="s">
        <v>346</v>
      </c>
      <c r="C136" s="206" t="s">
        <v>347</v>
      </c>
      <c r="D136" s="125">
        <v>0</v>
      </c>
      <c r="E136" s="125">
        <v>0</v>
      </c>
      <c r="F136" s="125">
        <v>0</v>
      </c>
      <c r="G136" s="125">
        <v>0</v>
      </c>
    </row>
    <row r="137" spans="1:7" ht="89.25" x14ac:dyDescent="0.25">
      <c r="A137" s="15">
        <v>41</v>
      </c>
      <c r="B137" s="207" t="s">
        <v>249</v>
      </c>
      <c r="C137" s="127" t="s">
        <v>348</v>
      </c>
      <c r="D137" s="141">
        <v>0</v>
      </c>
      <c r="E137" s="141">
        <v>0</v>
      </c>
      <c r="F137" s="141">
        <v>0</v>
      </c>
      <c r="G137" s="141">
        <v>0</v>
      </c>
    </row>
    <row r="138" spans="1:7" ht="25.5" x14ac:dyDescent="0.25">
      <c r="A138" s="15">
        <v>42</v>
      </c>
      <c r="B138" s="207" t="s">
        <v>349</v>
      </c>
      <c r="C138" s="127" t="s">
        <v>350</v>
      </c>
      <c r="D138" s="141">
        <v>0</v>
      </c>
      <c r="E138" s="141">
        <v>0</v>
      </c>
      <c r="F138" s="141">
        <v>0</v>
      </c>
      <c r="G138" s="141">
        <v>0</v>
      </c>
    </row>
    <row r="139" spans="1:7" ht="114.75" x14ac:dyDescent="0.25">
      <c r="A139" s="15">
        <v>43</v>
      </c>
      <c r="B139" s="118" t="s">
        <v>351</v>
      </c>
      <c r="C139" s="127" t="s">
        <v>352</v>
      </c>
      <c r="D139" s="142">
        <v>1170201150</v>
      </c>
      <c r="E139" s="142">
        <v>873477654</v>
      </c>
      <c r="F139" s="142">
        <v>0</v>
      </c>
      <c r="G139" s="142">
        <v>296723496</v>
      </c>
    </row>
    <row r="140" spans="1:7" ht="63.75" x14ac:dyDescent="0.25">
      <c r="A140" s="15">
        <v>44</v>
      </c>
      <c r="B140" s="16" t="s">
        <v>353</v>
      </c>
      <c r="C140" s="204" t="s">
        <v>354</v>
      </c>
      <c r="D140" s="142">
        <v>2538793957</v>
      </c>
      <c r="E140" s="142">
        <v>2208691157</v>
      </c>
      <c r="F140" s="142">
        <v>33379304</v>
      </c>
      <c r="G140" s="142">
        <v>296723496</v>
      </c>
    </row>
    <row r="141" spans="1:7" ht="15.75" x14ac:dyDescent="0.25">
      <c r="A141" s="31"/>
      <c r="B141" s="32"/>
      <c r="C141" s="31"/>
      <c r="D141" s="33"/>
      <c r="E141" s="33"/>
      <c r="F141" s="33"/>
      <c r="G141" s="33"/>
    </row>
    <row r="142" spans="1:7" ht="15.75" x14ac:dyDescent="0.25">
      <c r="A142" s="200" t="s">
        <v>490</v>
      </c>
      <c r="B142" s="201"/>
      <c r="C142" s="201"/>
      <c r="D142" s="201"/>
      <c r="E142" s="47"/>
      <c r="F142" s="47"/>
      <c r="G142" s="47"/>
    </row>
    <row r="143" spans="1:7" ht="15.75" x14ac:dyDescent="0.25">
      <c r="A143" s="31"/>
      <c r="B143" s="32"/>
      <c r="C143" s="31"/>
      <c r="D143" s="33"/>
      <c r="E143" s="33"/>
      <c r="F143" s="33"/>
      <c r="G143" s="33"/>
    </row>
    <row r="144" spans="1:7" x14ac:dyDescent="0.25">
      <c r="A144" s="63"/>
      <c r="B144" s="55" t="s">
        <v>4</v>
      </c>
      <c r="C144" s="55" t="s">
        <v>5</v>
      </c>
      <c r="D144" s="55" t="s">
        <v>6</v>
      </c>
      <c r="E144" s="55" t="s">
        <v>7</v>
      </c>
      <c r="F144" s="55" t="s">
        <v>38</v>
      </c>
      <c r="G144" s="55" t="s">
        <v>39</v>
      </c>
    </row>
    <row r="145" spans="1:7" x14ac:dyDescent="0.25">
      <c r="A145" s="15">
        <v>1</v>
      </c>
      <c r="B145" s="59" t="s">
        <v>356</v>
      </c>
      <c r="C145" s="150" t="s">
        <v>357</v>
      </c>
      <c r="D145" s="141">
        <v>3</v>
      </c>
      <c r="E145" s="20">
        <v>3</v>
      </c>
      <c r="F145" s="20">
        <v>0</v>
      </c>
      <c r="G145" s="20">
        <v>0</v>
      </c>
    </row>
    <row r="146" spans="1:7" x14ac:dyDescent="0.25">
      <c r="A146" s="15">
        <v>2</v>
      </c>
      <c r="B146" s="59" t="s">
        <v>358</v>
      </c>
      <c r="C146" s="150" t="s">
        <v>359</v>
      </c>
      <c r="D146" s="141">
        <v>0</v>
      </c>
      <c r="E146" s="20">
        <v>0</v>
      </c>
      <c r="F146" s="20">
        <v>0</v>
      </c>
      <c r="G146" s="20">
        <v>0</v>
      </c>
    </row>
    <row r="147" spans="1:7" x14ac:dyDescent="0.25">
      <c r="A147" s="1"/>
      <c r="B147" s="2"/>
      <c r="C147" s="1"/>
      <c r="D147" s="195"/>
      <c r="E147" s="195"/>
      <c r="F147" s="195"/>
      <c r="G147" s="195"/>
    </row>
  </sheetData>
  <mergeCells count="4">
    <mergeCell ref="A2:G2"/>
    <mergeCell ref="B3:D3"/>
    <mergeCell ref="A4:G4"/>
    <mergeCell ref="A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8AE9-E006-4062-80F0-26047F7B5ED5}">
  <dimension ref="A1:G68"/>
  <sheetViews>
    <sheetView workbookViewId="0">
      <selection activeCell="C11" sqref="C11"/>
    </sheetView>
  </sheetViews>
  <sheetFormatPr defaultRowHeight="15" x14ac:dyDescent="0.25"/>
  <cols>
    <col min="3" max="3" width="23.42578125" customWidth="1"/>
    <col min="4" max="4" width="15.7109375" customWidth="1"/>
    <col min="7" max="7" width="11.5703125" customWidth="1"/>
  </cols>
  <sheetData>
    <row r="1" spans="1:7" ht="15.75" x14ac:dyDescent="0.25">
      <c r="A1" s="196" t="s">
        <v>491</v>
      </c>
      <c r="B1" s="196"/>
      <c r="C1" s="196"/>
      <c r="D1" s="196"/>
      <c r="E1" s="196"/>
      <c r="F1" s="196"/>
      <c r="G1" s="196"/>
    </row>
    <row r="2" spans="1:7" ht="15.75" x14ac:dyDescent="0.25">
      <c r="A2" s="156"/>
      <c r="B2" s="197"/>
      <c r="C2" s="197"/>
      <c r="D2" s="197"/>
      <c r="E2" s="198"/>
      <c r="F2" s="198"/>
      <c r="G2" s="198"/>
    </row>
    <row r="3" spans="1:7" ht="15.75" x14ac:dyDescent="0.25">
      <c r="A3" s="199" t="s">
        <v>140</v>
      </c>
      <c r="B3" s="199"/>
      <c r="C3" s="199"/>
      <c r="D3" s="199"/>
      <c r="E3" s="199"/>
      <c r="F3" s="199"/>
      <c r="G3" s="199"/>
    </row>
    <row r="4" spans="1:7" ht="15.75" x14ac:dyDescent="0.25">
      <c r="A4" s="199" t="s">
        <v>469</v>
      </c>
      <c r="B4" s="199"/>
      <c r="C4" s="199"/>
      <c r="D4" s="199"/>
      <c r="E4" s="199"/>
      <c r="F4" s="199"/>
      <c r="G4" s="199"/>
    </row>
    <row r="5" spans="1:7" ht="15.75" x14ac:dyDescent="0.25">
      <c r="A5" s="31"/>
      <c r="B5" s="32"/>
      <c r="C5" s="31"/>
      <c r="D5" s="33"/>
      <c r="E5" s="33"/>
      <c r="F5" s="33"/>
      <c r="G5" s="33"/>
    </row>
    <row r="6" spans="1:7" ht="15.75" x14ac:dyDescent="0.25">
      <c r="A6" s="200" t="s">
        <v>37</v>
      </c>
      <c r="B6" s="200"/>
      <c r="C6" s="200"/>
      <c r="D6" s="200"/>
      <c r="E6" s="47"/>
      <c r="F6" s="47"/>
      <c r="G6" s="47"/>
    </row>
    <row r="7" spans="1:7" ht="15.75" x14ac:dyDescent="0.25">
      <c r="A7" s="31"/>
      <c r="B7" s="32"/>
      <c r="C7" s="31"/>
      <c r="D7" s="33"/>
      <c r="E7" s="33"/>
      <c r="F7" s="33"/>
      <c r="G7" s="33"/>
    </row>
    <row r="8" spans="1:7" x14ac:dyDescent="0.25">
      <c r="A8" s="55"/>
      <c r="B8" s="55" t="s">
        <v>4</v>
      </c>
      <c r="C8" s="55" t="s">
        <v>5</v>
      </c>
      <c r="D8" s="55" t="s">
        <v>6</v>
      </c>
      <c r="E8" s="55" t="s">
        <v>7</v>
      </c>
      <c r="F8" s="55" t="s">
        <v>38</v>
      </c>
      <c r="G8" s="55" t="s">
        <v>39</v>
      </c>
    </row>
    <row r="9" spans="1:7" ht="89.25" x14ac:dyDescent="0.25">
      <c r="A9" s="15">
        <v>1</v>
      </c>
      <c r="B9" s="16" t="s">
        <v>470</v>
      </c>
      <c r="C9" s="16" t="s">
        <v>471</v>
      </c>
      <c r="D9" s="60" t="s">
        <v>114</v>
      </c>
      <c r="E9" s="119" t="s">
        <v>148</v>
      </c>
      <c r="F9" s="119" t="s">
        <v>149</v>
      </c>
      <c r="G9" s="119" t="s">
        <v>150</v>
      </c>
    </row>
    <row r="10" spans="1:7" ht="51" x14ac:dyDescent="0.25">
      <c r="A10" s="15">
        <v>2</v>
      </c>
      <c r="B10" s="16" t="s">
        <v>151</v>
      </c>
      <c r="C10" s="204" t="s">
        <v>492</v>
      </c>
      <c r="D10" s="168">
        <v>381500</v>
      </c>
      <c r="E10" s="168">
        <v>0</v>
      </c>
      <c r="F10" s="168">
        <v>0</v>
      </c>
      <c r="G10" s="168">
        <v>381500</v>
      </c>
    </row>
    <row r="11" spans="1:7" ht="38.25" x14ac:dyDescent="0.25">
      <c r="A11" s="15">
        <v>3</v>
      </c>
      <c r="B11" s="17" t="s">
        <v>153</v>
      </c>
      <c r="C11" s="206" t="s">
        <v>209</v>
      </c>
      <c r="D11" s="177">
        <v>0</v>
      </c>
      <c r="E11" s="177">
        <v>0</v>
      </c>
      <c r="F11" s="177">
        <v>0</v>
      </c>
      <c r="G11" s="177">
        <v>0</v>
      </c>
    </row>
    <row r="12" spans="1:7" ht="38.25" x14ac:dyDescent="0.25">
      <c r="A12" s="15">
        <v>4</v>
      </c>
      <c r="B12" s="17" t="s">
        <v>155</v>
      </c>
      <c r="C12" s="206" t="s">
        <v>210</v>
      </c>
      <c r="D12" s="177">
        <v>300000</v>
      </c>
      <c r="E12" s="177">
        <v>0</v>
      </c>
      <c r="F12" s="177">
        <v>0</v>
      </c>
      <c r="G12" s="177">
        <v>300000</v>
      </c>
    </row>
    <row r="13" spans="1:7" ht="51" x14ac:dyDescent="0.25">
      <c r="A13" s="15">
        <v>5</v>
      </c>
      <c r="B13" s="17" t="s">
        <v>157</v>
      </c>
      <c r="C13" s="206" t="s">
        <v>211</v>
      </c>
      <c r="D13" s="177">
        <v>0</v>
      </c>
      <c r="E13" s="177">
        <v>0</v>
      </c>
      <c r="F13" s="177">
        <v>0</v>
      </c>
      <c r="G13" s="177">
        <v>0</v>
      </c>
    </row>
    <row r="14" spans="1:7" ht="25.5" x14ac:dyDescent="0.25">
      <c r="A14" s="15">
        <v>6</v>
      </c>
      <c r="B14" s="17" t="s">
        <v>159</v>
      </c>
      <c r="C14" s="206" t="s">
        <v>213</v>
      </c>
      <c r="D14" s="177">
        <v>0</v>
      </c>
      <c r="E14" s="177">
        <v>0</v>
      </c>
      <c r="F14" s="177">
        <v>0</v>
      </c>
      <c r="G14" s="177">
        <v>0</v>
      </c>
    </row>
    <row r="15" spans="1:7" ht="25.5" x14ac:dyDescent="0.25">
      <c r="A15" s="15">
        <v>7</v>
      </c>
      <c r="B15" s="17" t="s">
        <v>161</v>
      </c>
      <c r="C15" s="206" t="s">
        <v>141</v>
      </c>
      <c r="D15" s="177">
        <v>0</v>
      </c>
      <c r="E15" s="177">
        <v>0</v>
      </c>
      <c r="F15" s="177">
        <v>0</v>
      </c>
      <c r="G15" s="177">
        <v>0</v>
      </c>
    </row>
    <row r="16" spans="1:7" ht="63.75" x14ac:dyDescent="0.25">
      <c r="A16" s="15">
        <v>8</v>
      </c>
      <c r="B16" s="17" t="s">
        <v>163</v>
      </c>
      <c r="C16" s="206" t="s">
        <v>493</v>
      </c>
      <c r="D16" s="177">
        <v>81000</v>
      </c>
      <c r="E16" s="177">
        <v>0</v>
      </c>
      <c r="F16" s="177">
        <v>0</v>
      </c>
      <c r="G16" s="177">
        <v>81000</v>
      </c>
    </row>
    <row r="17" spans="1:7" ht="63.75" x14ac:dyDescent="0.25">
      <c r="A17" s="15">
        <v>9</v>
      </c>
      <c r="B17" s="17" t="s">
        <v>494</v>
      </c>
      <c r="C17" s="206" t="s">
        <v>495</v>
      </c>
      <c r="D17" s="177">
        <v>0</v>
      </c>
      <c r="E17" s="177">
        <v>0</v>
      </c>
      <c r="F17" s="177">
        <v>0</v>
      </c>
      <c r="G17" s="177">
        <v>0</v>
      </c>
    </row>
    <row r="18" spans="1:7" ht="25.5" x14ac:dyDescent="0.25">
      <c r="A18" s="15">
        <v>10</v>
      </c>
      <c r="B18" s="17" t="s">
        <v>496</v>
      </c>
      <c r="C18" s="206" t="s">
        <v>497</v>
      </c>
      <c r="D18" s="177">
        <v>500</v>
      </c>
      <c r="E18" s="177">
        <v>0</v>
      </c>
      <c r="F18" s="177">
        <v>0</v>
      </c>
      <c r="G18" s="177">
        <v>500</v>
      </c>
    </row>
    <row r="19" spans="1:7" ht="51" x14ac:dyDescent="0.25">
      <c r="A19" s="15">
        <v>11</v>
      </c>
      <c r="B19" s="17" t="s">
        <v>498</v>
      </c>
      <c r="C19" s="206" t="s">
        <v>222</v>
      </c>
      <c r="D19" s="177">
        <v>0</v>
      </c>
      <c r="E19" s="177">
        <v>0</v>
      </c>
      <c r="F19" s="177">
        <v>0</v>
      </c>
      <c r="G19" s="177">
        <v>0</v>
      </c>
    </row>
    <row r="20" spans="1:7" ht="51" x14ac:dyDescent="0.25">
      <c r="A20" s="15">
        <v>12</v>
      </c>
      <c r="B20" s="17" t="s">
        <v>499</v>
      </c>
      <c r="C20" s="206" t="s">
        <v>224</v>
      </c>
      <c r="D20" s="177">
        <v>0</v>
      </c>
      <c r="E20" s="177">
        <v>0</v>
      </c>
      <c r="F20" s="177">
        <v>0</v>
      </c>
      <c r="G20" s="177">
        <v>0</v>
      </c>
    </row>
    <row r="21" spans="1:7" ht="38.25" x14ac:dyDescent="0.25">
      <c r="A21" s="15">
        <v>13</v>
      </c>
      <c r="B21" s="17" t="s">
        <v>500</v>
      </c>
      <c r="C21" s="206" t="s">
        <v>226</v>
      </c>
      <c r="D21" s="177">
        <v>0</v>
      </c>
      <c r="E21" s="177">
        <v>0</v>
      </c>
      <c r="F21" s="177">
        <v>0</v>
      </c>
      <c r="G21" s="177">
        <v>0</v>
      </c>
    </row>
    <row r="22" spans="1:7" ht="114.75" x14ac:dyDescent="0.25">
      <c r="A22" s="15">
        <v>14</v>
      </c>
      <c r="B22" s="16" t="s">
        <v>165</v>
      </c>
      <c r="C22" s="204" t="s">
        <v>501</v>
      </c>
      <c r="D22" s="168">
        <v>0</v>
      </c>
      <c r="E22" s="168">
        <v>0</v>
      </c>
      <c r="F22" s="168">
        <v>0</v>
      </c>
      <c r="G22" s="168">
        <v>0</v>
      </c>
    </row>
    <row r="23" spans="1:7" ht="51" x14ac:dyDescent="0.25">
      <c r="A23" s="15">
        <v>15</v>
      </c>
      <c r="B23" s="17" t="s">
        <v>167</v>
      </c>
      <c r="C23" s="206" t="s">
        <v>168</v>
      </c>
      <c r="D23" s="177">
        <v>0</v>
      </c>
      <c r="E23" s="177">
        <v>0</v>
      </c>
      <c r="F23" s="177">
        <v>0</v>
      </c>
      <c r="G23" s="177">
        <v>0</v>
      </c>
    </row>
    <row r="24" spans="1:7" ht="102" x14ac:dyDescent="0.25">
      <c r="A24" s="15">
        <v>16</v>
      </c>
      <c r="B24" s="17" t="s">
        <v>169</v>
      </c>
      <c r="C24" s="206" t="s">
        <v>502</v>
      </c>
      <c r="D24" s="177">
        <v>0</v>
      </c>
      <c r="E24" s="177">
        <v>0</v>
      </c>
      <c r="F24" s="177">
        <v>0</v>
      </c>
      <c r="G24" s="177">
        <v>0</v>
      </c>
    </row>
    <row r="25" spans="1:7" ht="114.75" x14ac:dyDescent="0.25">
      <c r="A25" s="15">
        <v>17</v>
      </c>
      <c r="B25" s="17" t="s">
        <v>171</v>
      </c>
      <c r="C25" s="206" t="s">
        <v>503</v>
      </c>
      <c r="D25" s="177">
        <v>0</v>
      </c>
      <c r="E25" s="177">
        <v>0</v>
      </c>
      <c r="F25" s="177">
        <v>0</v>
      </c>
      <c r="G25" s="177">
        <v>0</v>
      </c>
    </row>
    <row r="26" spans="1:7" ht="38.25" x14ac:dyDescent="0.25">
      <c r="A26" s="15">
        <v>18</v>
      </c>
      <c r="B26" s="17" t="s">
        <v>173</v>
      </c>
      <c r="C26" s="206" t="s">
        <v>504</v>
      </c>
      <c r="D26" s="177">
        <v>0</v>
      </c>
      <c r="E26" s="175"/>
      <c r="F26" s="175"/>
      <c r="G26" s="175"/>
    </row>
    <row r="27" spans="1:7" ht="38.25" x14ac:dyDescent="0.25">
      <c r="A27" s="15">
        <v>19</v>
      </c>
      <c r="B27" s="16" t="s">
        <v>179</v>
      </c>
      <c r="C27" s="127" t="s">
        <v>68</v>
      </c>
      <c r="D27" s="168">
        <v>0</v>
      </c>
      <c r="E27" s="168">
        <v>0</v>
      </c>
      <c r="F27" s="168">
        <v>0</v>
      </c>
      <c r="G27" s="168">
        <v>0</v>
      </c>
    </row>
    <row r="28" spans="1:7" ht="114.75" x14ac:dyDescent="0.25">
      <c r="A28" s="15">
        <v>20</v>
      </c>
      <c r="B28" s="16" t="s">
        <v>323</v>
      </c>
      <c r="C28" s="127" t="s">
        <v>505</v>
      </c>
      <c r="D28" s="168">
        <v>0</v>
      </c>
      <c r="E28" s="168">
        <v>0</v>
      </c>
      <c r="F28" s="168">
        <v>0</v>
      </c>
      <c r="G28" s="168">
        <v>0</v>
      </c>
    </row>
    <row r="29" spans="1:7" ht="76.5" x14ac:dyDescent="0.25">
      <c r="A29" s="15">
        <v>21</v>
      </c>
      <c r="B29" s="17" t="s">
        <v>195</v>
      </c>
      <c r="C29" s="206" t="s">
        <v>182</v>
      </c>
      <c r="D29" s="177">
        <v>0</v>
      </c>
      <c r="E29" s="177">
        <v>0</v>
      </c>
      <c r="F29" s="177">
        <v>0</v>
      </c>
      <c r="G29" s="177">
        <v>0</v>
      </c>
    </row>
    <row r="30" spans="1:7" ht="102" x14ac:dyDescent="0.25">
      <c r="A30" s="15">
        <v>22</v>
      </c>
      <c r="B30" s="17" t="s">
        <v>197</v>
      </c>
      <c r="C30" s="206" t="s">
        <v>502</v>
      </c>
      <c r="D30" s="177">
        <v>0</v>
      </c>
      <c r="E30" s="177">
        <v>0</v>
      </c>
      <c r="F30" s="177">
        <v>0</v>
      </c>
      <c r="G30" s="177">
        <v>0</v>
      </c>
    </row>
    <row r="31" spans="1:7" ht="114.75" x14ac:dyDescent="0.25">
      <c r="A31" s="15">
        <v>23</v>
      </c>
      <c r="B31" s="17" t="s">
        <v>199</v>
      </c>
      <c r="C31" s="206" t="s">
        <v>506</v>
      </c>
      <c r="D31" s="177">
        <v>0</v>
      </c>
      <c r="E31" s="177">
        <v>0</v>
      </c>
      <c r="F31" s="177">
        <v>0</v>
      </c>
      <c r="G31" s="177">
        <v>0</v>
      </c>
    </row>
    <row r="32" spans="1:7" ht="38.25" x14ac:dyDescent="0.25">
      <c r="A32" s="15">
        <v>24</v>
      </c>
      <c r="B32" s="17" t="s">
        <v>201</v>
      </c>
      <c r="C32" s="206" t="s">
        <v>507</v>
      </c>
      <c r="D32" s="177">
        <v>0</v>
      </c>
      <c r="E32" s="175"/>
      <c r="F32" s="175"/>
      <c r="G32" s="175"/>
    </row>
    <row r="33" spans="1:7" ht="63.75" x14ac:dyDescent="0.25">
      <c r="A33" s="15">
        <v>25</v>
      </c>
      <c r="B33" s="16" t="s">
        <v>207</v>
      </c>
      <c r="C33" s="127" t="s">
        <v>508</v>
      </c>
      <c r="D33" s="168">
        <v>0</v>
      </c>
      <c r="E33" s="168">
        <v>0</v>
      </c>
      <c r="F33" s="168">
        <v>0</v>
      </c>
      <c r="G33" s="168">
        <v>0</v>
      </c>
    </row>
    <row r="34" spans="1:7" ht="38.25" x14ac:dyDescent="0.25">
      <c r="A34" s="15">
        <v>26</v>
      </c>
      <c r="B34" s="17" t="s">
        <v>17</v>
      </c>
      <c r="C34" s="206" t="s">
        <v>230</v>
      </c>
      <c r="D34" s="177">
        <v>0</v>
      </c>
      <c r="E34" s="177">
        <v>0</v>
      </c>
      <c r="F34" s="177">
        <v>0</v>
      </c>
      <c r="G34" s="177">
        <v>0</v>
      </c>
    </row>
    <row r="35" spans="1:7" ht="25.5" x14ac:dyDescent="0.25">
      <c r="A35" s="15">
        <v>27</v>
      </c>
      <c r="B35" s="17" t="s">
        <v>19</v>
      </c>
      <c r="C35" s="206" t="s">
        <v>232</v>
      </c>
      <c r="D35" s="177">
        <v>0</v>
      </c>
      <c r="E35" s="177">
        <v>0</v>
      </c>
      <c r="F35" s="177">
        <v>0</v>
      </c>
      <c r="G35" s="177">
        <v>0</v>
      </c>
    </row>
    <row r="36" spans="1:7" ht="51" x14ac:dyDescent="0.25">
      <c r="A36" s="15">
        <v>28</v>
      </c>
      <c r="B36" s="17" t="s">
        <v>21</v>
      </c>
      <c r="C36" s="206" t="s">
        <v>234</v>
      </c>
      <c r="D36" s="177">
        <v>0</v>
      </c>
      <c r="E36" s="177">
        <v>0</v>
      </c>
      <c r="F36" s="177">
        <v>0</v>
      </c>
      <c r="G36" s="177">
        <v>0</v>
      </c>
    </row>
    <row r="37" spans="1:7" ht="51" x14ac:dyDescent="0.25">
      <c r="A37" s="15">
        <v>29</v>
      </c>
      <c r="B37" s="16" t="s">
        <v>227</v>
      </c>
      <c r="C37" s="127" t="s">
        <v>74</v>
      </c>
      <c r="D37" s="168">
        <v>0</v>
      </c>
      <c r="E37" s="168">
        <v>0</v>
      </c>
      <c r="F37" s="168">
        <v>0</v>
      </c>
      <c r="G37" s="168">
        <v>0</v>
      </c>
    </row>
    <row r="38" spans="1:7" ht="63.75" x14ac:dyDescent="0.25">
      <c r="A38" s="15">
        <v>30</v>
      </c>
      <c r="B38" s="16" t="s">
        <v>340</v>
      </c>
      <c r="C38" s="127" t="s">
        <v>76</v>
      </c>
      <c r="D38" s="168">
        <v>0</v>
      </c>
      <c r="E38" s="168">
        <v>0</v>
      </c>
      <c r="F38" s="168">
        <v>0</v>
      </c>
      <c r="G38" s="168">
        <v>0</v>
      </c>
    </row>
    <row r="39" spans="1:7" ht="76.5" x14ac:dyDescent="0.25">
      <c r="A39" s="15">
        <v>31</v>
      </c>
      <c r="B39" s="16" t="s">
        <v>249</v>
      </c>
      <c r="C39" s="127" t="s">
        <v>509</v>
      </c>
      <c r="D39" s="168">
        <v>381500</v>
      </c>
      <c r="E39" s="168">
        <v>0</v>
      </c>
      <c r="F39" s="168">
        <v>0</v>
      </c>
      <c r="G39" s="168">
        <v>381500</v>
      </c>
    </row>
    <row r="40" spans="1:7" ht="63.75" x14ac:dyDescent="0.25">
      <c r="A40" s="15">
        <v>32</v>
      </c>
      <c r="B40" s="16" t="s">
        <v>349</v>
      </c>
      <c r="C40" s="127" t="s">
        <v>510</v>
      </c>
      <c r="D40" s="168">
        <v>296723496</v>
      </c>
      <c r="E40" s="168">
        <v>0</v>
      </c>
      <c r="F40" s="168">
        <v>0</v>
      </c>
      <c r="G40" s="168">
        <v>296723496</v>
      </c>
    </row>
    <row r="41" spans="1:7" ht="63.75" x14ac:dyDescent="0.25">
      <c r="A41" s="15">
        <v>33</v>
      </c>
      <c r="B41" s="17" t="s">
        <v>511</v>
      </c>
      <c r="C41" s="206" t="s">
        <v>512</v>
      </c>
      <c r="D41" s="177">
        <v>0</v>
      </c>
      <c r="E41" s="177">
        <v>0</v>
      </c>
      <c r="F41" s="177">
        <v>0</v>
      </c>
      <c r="G41" s="177">
        <v>0</v>
      </c>
    </row>
    <row r="42" spans="1:7" ht="63.75" x14ac:dyDescent="0.25">
      <c r="A42" s="15">
        <v>34</v>
      </c>
      <c r="B42" s="17" t="s">
        <v>513</v>
      </c>
      <c r="C42" s="206" t="s">
        <v>514</v>
      </c>
      <c r="D42" s="177">
        <v>0</v>
      </c>
      <c r="E42" s="177">
        <v>0</v>
      </c>
      <c r="F42" s="177">
        <v>0</v>
      </c>
      <c r="G42" s="177">
        <v>0</v>
      </c>
    </row>
    <row r="43" spans="1:7" ht="102" x14ac:dyDescent="0.25">
      <c r="A43" s="15">
        <v>35</v>
      </c>
      <c r="B43" s="17" t="s">
        <v>515</v>
      </c>
      <c r="C43" s="206" t="s">
        <v>516</v>
      </c>
      <c r="D43" s="177">
        <v>296723496</v>
      </c>
      <c r="E43" s="177">
        <v>0</v>
      </c>
      <c r="F43" s="177">
        <v>0</v>
      </c>
      <c r="G43" s="177">
        <v>296723496</v>
      </c>
    </row>
    <row r="44" spans="1:7" ht="63.75" x14ac:dyDescent="0.25">
      <c r="A44" s="15">
        <v>36</v>
      </c>
      <c r="B44" s="16" t="s">
        <v>351</v>
      </c>
      <c r="C44" s="204" t="s">
        <v>517</v>
      </c>
      <c r="D44" s="168">
        <v>297104996</v>
      </c>
      <c r="E44" s="168">
        <v>0</v>
      </c>
      <c r="F44" s="168">
        <v>0</v>
      </c>
      <c r="G44" s="168">
        <v>297104996</v>
      </c>
    </row>
    <row r="45" spans="1:7" ht="15.75" x14ac:dyDescent="0.25">
      <c r="A45" s="31"/>
      <c r="B45" s="32"/>
      <c r="C45" s="31"/>
      <c r="D45" s="208"/>
      <c r="E45" s="208"/>
      <c r="F45" s="208"/>
      <c r="G45" s="208"/>
    </row>
    <row r="46" spans="1:7" ht="15.75" x14ac:dyDescent="0.25">
      <c r="A46" s="112" t="s">
        <v>80</v>
      </c>
      <c r="B46" s="112"/>
      <c r="C46" s="112"/>
      <c r="D46" s="112"/>
      <c r="E46" s="47"/>
      <c r="F46" s="47"/>
      <c r="G46" s="47"/>
    </row>
    <row r="47" spans="1:7" ht="15.75" x14ac:dyDescent="0.25">
      <c r="A47" s="31"/>
      <c r="B47" s="32"/>
      <c r="C47" s="31"/>
      <c r="D47" s="33"/>
      <c r="E47" s="33"/>
      <c r="F47" s="33"/>
      <c r="G47" s="33"/>
    </row>
    <row r="48" spans="1:7" x14ac:dyDescent="0.25">
      <c r="A48" s="55"/>
      <c r="B48" s="55" t="s">
        <v>4</v>
      </c>
      <c r="C48" s="55" t="s">
        <v>5</v>
      </c>
      <c r="D48" s="55" t="s">
        <v>6</v>
      </c>
      <c r="E48" s="55" t="s">
        <v>7</v>
      </c>
      <c r="F48" s="55" t="s">
        <v>38</v>
      </c>
      <c r="G48" s="55" t="s">
        <v>39</v>
      </c>
    </row>
    <row r="49" spans="1:7" ht="89.25" x14ac:dyDescent="0.25">
      <c r="A49" s="15">
        <v>1</v>
      </c>
      <c r="B49" s="16" t="s">
        <v>470</v>
      </c>
      <c r="C49" s="16" t="s">
        <v>471</v>
      </c>
      <c r="D49" s="60" t="s">
        <v>114</v>
      </c>
      <c r="E49" s="119" t="s">
        <v>148</v>
      </c>
      <c r="F49" s="119" t="s">
        <v>149</v>
      </c>
      <c r="G49" s="119" t="s">
        <v>150</v>
      </c>
    </row>
    <row r="50" spans="1:7" ht="76.5" x14ac:dyDescent="0.25">
      <c r="A50" s="15">
        <v>2</v>
      </c>
      <c r="B50" s="16" t="s">
        <v>151</v>
      </c>
      <c r="C50" s="127" t="s">
        <v>518</v>
      </c>
      <c r="D50" s="168">
        <v>295254606</v>
      </c>
      <c r="E50" s="168">
        <v>0</v>
      </c>
      <c r="F50" s="168">
        <v>0</v>
      </c>
      <c r="G50" s="168">
        <v>295254606</v>
      </c>
    </row>
    <row r="51" spans="1:7" ht="25.5" x14ac:dyDescent="0.25">
      <c r="A51" s="15">
        <v>3</v>
      </c>
      <c r="B51" s="17" t="s">
        <v>153</v>
      </c>
      <c r="C51" s="206" t="s">
        <v>135</v>
      </c>
      <c r="D51" s="177">
        <v>210897942</v>
      </c>
      <c r="E51" s="177">
        <v>0</v>
      </c>
      <c r="F51" s="177">
        <v>0</v>
      </c>
      <c r="G51" s="177">
        <v>210897942</v>
      </c>
    </row>
    <row r="52" spans="1:7" ht="76.5" x14ac:dyDescent="0.25">
      <c r="A52" s="15">
        <v>4</v>
      </c>
      <c r="B52" s="17" t="s">
        <v>155</v>
      </c>
      <c r="C52" s="206" t="s">
        <v>311</v>
      </c>
      <c r="D52" s="177">
        <v>31241866</v>
      </c>
      <c r="E52" s="177">
        <v>0</v>
      </c>
      <c r="F52" s="177">
        <v>0</v>
      </c>
      <c r="G52" s="177">
        <v>31241866</v>
      </c>
    </row>
    <row r="53" spans="1:7" ht="25.5" x14ac:dyDescent="0.25">
      <c r="A53" s="15">
        <v>5</v>
      </c>
      <c r="B53" s="17" t="s">
        <v>157</v>
      </c>
      <c r="C53" s="206" t="s">
        <v>86</v>
      </c>
      <c r="D53" s="177">
        <v>53114798</v>
      </c>
      <c r="E53" s="177">
        <v>0</v>
      </c>
      <c r="F53" s="177">
        <v>0</v>
      </c>
      <c r="G53" s="177">
        <v>53114798</v>
      </c>
    </row>
    <row r="54" spans="1:7" ht="38.25" x14ac:dyDescent="0.25">
      <c r="A54" s="15">
        <v>6</v>
      </c>
      <c r="B54" s="17" t="s">
        <v>159</v>
      </c>
      <c r="C54" s="206" t="s">
        <v>88</v>
      </c>
      <c r="D54" s="177">
        <v>0</v>
      </c>
      <c r="E54" s="177">
        <v>0</v>
      </c>
      <c r="F54" s="177">
        <v>0</v>
      </c>
      <c r="G54" s="177">
        <v>0</v>
      </c>
    </row>
    <row r="55" spans="1:7" ht="51" x14ac:dyDescent="0.25">
      <c r="A55" s="15">
        <v>7</v>
      </c>
      <c r="B55" s="17" t="s">
        <v>161</v>
      </c>
      <c r="C55" s="206" t="s">
        <v>137</v>
      </c>
      <c r="D55" s="177">
        <v>0</v>
      </c>
      <c r="E55" s="177">
        <v>0</v>
      </c>
      <c r="F55" s="177">
        <v>0</v>
      </c>
      <c r="G55" s="177">
        <v>0</v>
      </c>
    </row>
    <row r="56" spans="1:7" ht="89.25" x14ac:dyDescent="0.25">
      <c r="A56" s="15">
        <v>8</v>
      </c>
      <c r="B56" s="16" t="s">
        <v>165</v>
      </c>
      <c r="C56" s="127" t="s">
        <v>519</v>
      </c>
      <c r="D56" s="168">
        <v>1850390</v>
      </c>
      <c r="E56" s="168">
        <v>0</v>
      </c>
      <c r="F56" s="168">
        <v>0</v>
      </c>
      <c r="G56" s="168">
        <v>1850390</v>
      </c>
    </row>
    <row r="57" spans="1:7" ht="25.5" x14ac:dyDescent="0.25">
      <c r="A57" s="15">
        <v>9</v>
      </c>
      <c r="B57" s="17" t="s">
        <v>167</v>
      </c>
      <c r="C57" s="206" t="s">
        <v>92</v>
      </c>
      <c r="D57" s="177">
        <v>1850390</v>
      </c>
      <c r="E57" s="177">
        <v>0</v>
      </c>
      <c r="F57" s="177">
        <v>0</v>
      </c>
      <c r="G57" s="177">
        <v>1850390</v>
      </c>
    </row>
    <row r="58" spans="1:7" x14ac:dyDescent="0.25">
      <c r="A58" s="15">
        <v>10</v>
      </c>
      <c r="B58" s="17" t="s">
        <v>169</v>
      </c>
      <c r="C58" s="206" t="s">
        <v>94</v>
      </c>
      <c r="D58" s="177">
        <v>0</v>
      </c>
      <c r="E58" s="177">
        <v>0</v>
      </c>
      <c r="F58" s="177">
        <v>0</v>
      </c>
      <c r="G58" s="177">
        <v>0</v>
      </c>
    </row>
    <row r="59" spans="1:7" ht="51" x14ac:dyDescent="0.25">
      <c r="A59" s="15">
        <v>11</v>
      </c>
      <c r="B59" s="17" t="s">
        <v>171</v>
      </c>
      <c r="C59" s="206" t="s">
        <v>520</v>
      </c>
      <c r="D59" s="177">
        <v>0</v>
      </c>
      <c r="E59" s="177">
        <v>0</v>
      </c>
      <c r="F59" s="177">
        <v>0</v>
      </c>
      <c r="G59" s="177">
        <v>0</v>
      </c>
    </row>
    <row r="60" spans="1:7" ht="114.75" x14ac:dyDescent="0.25">
      <c r="A60" s="15">
        <v>12</v>
      </c>
      <c r="B60" s="17" t="s">
        <v>173</v>
      </c>
      <c r="C60" s="206" t="s">
        <v>521</v>
      </c>
      <c r="D60" s="177">
        <v>0</v>
      </c>
      <c r="E60" s="175"/>
      <c r="F60" s="175"/>
      <c r="G60" s="175"/>
    </row>
    <row r="61" spans="1:7" ht="38.25" x14ac:dyDescent="0.25">
      <c r="A61" s="15">
        <v>13</v>
      </c>
      <c r="B61" s="16" t="s">
        <v>179</v>
      </c>
      <c r="C61" s="127" t="s">
        <v>98</v>
      </c>
      <c r="D61" s="168">
        <v>0</v>
      </c>
      <c r="E61" s="168">
        <v>0</v>
      </c>
      <c r="F61" s="168">
        <v>0</v>
      </c>
      <c r="G61" s="168">
        <v>0</v>
      </c>
    </row>
    <row r="62" spans="1:7" ht="63.75" x14ac:dyDescent="0.25">
      <c r="A62" s="15">
        <v>14</v>
      </c>
      <c r="B62" s="16" t="s">
        <v>323</v>
      </c>
      <c r="C62" s="204" t="s">
        <v>522</v>
      </c>
      <c r="D62" s="168">
        <v>297104996</v>
      </c>
      <c r="E62" s="168">
        <v>0</v>
      </c>
      <c r="F62" s="168">
        <v>0</v>
      </c>
      <c r="G62" s="168">
        <v>297104996</v>
      </c>
    </row>
    <row r="63" spans="1:7" ht="15.75" x14ac:dyDescent="0.25">
      <c r="A63" s="31"/>
      <c r="B63" s="32"/>
      <c r="C63" s="31"/>
      <c r="D63" s="208"/>
      <c r="E63" s="208"/>
      <c r="F63" s="208"/>
      <c r="G63" s="208"/>
    </row>
    <row r="64" spans="1:7" ht="15.75" x14ac:dyDescent="0.25">
      <c r="A64" s="112" t="s">
        <v>490</v>
      </c>
      <c r="B64" s="112"/>
      <c r="C64" s="112"/>
      <c r="D64" s="112"/>
      <c r="E64" s="47"/>
      <c r="F64" s="47"/>
      <c r="G64" s="47"/>
    </row>
    <row r="65" spans="1:7" ht="15.75" x14ac:dyDescent="0.25">
      <c r="A65" s="31"/>
      <c r="B65" s="32"/>
      <c r="C65" s="31"/>
      <c r="D65" s="33"/>
      <c r="E65" s="33"/>
      <c r="F65" s="33"/>
      <c r="G65" s="33"/>
    </row>
    <row r="66" spans="1:7" x14ac:dyDescent="0.25">
      <c r="A66" s="63"/>
      <c r="B66" s="55" t="s">
        <v>4</v>
      </c>
      <c r="C66" s="55" t="s">
        <v>5</v>
      </c>
      <c r="D66" s="55" t="s">
        <v>6</v>
      </c>
      <c r="E66" s="55" t="s">
        <v>7</v>
      </c>
      <c r="F66" s="55" t="s">
        <v>38</v>
      </c>
      <c r="G66" s="55" t="s">
        <v>39</v>
      </c>
    </row>
    <row r="67" spans="1:7" x14ac:dyDescent="0.25">
      <c r="A67" s="15">
        <v>1</v>
      </c>
      <c r="B67" s="59" t="s">
        <v>356</v>
      </c>
      <c r="C67" s="150" t="s">
        <v>357</v>
      </c>
      <c r="D67" s="168">
        <v>26</v>
      </c>
      <c r="E67" s="20">
        <v>0</v>
      </c>
      <c r="F67" s="20">
        <v>0</v>
      </c>
      <c r="G67" s="20">
        <v>26</v>
      </c>
    </row>
    <row r="68" spans="1:7" x14ac:dyDescent="0.25">
      <c r="A68" s="15">
        <v>2</v>
      </c>
      <c r="B68" s="59" t="s">
        <v>358</v>
      </c>
      <c r="C68" s="150" t="s">
        <v>359</v>
      </c>
      <c r="D68" s="168">
        <v>0</v>
      </c>
      <c r="E68" s="20">
        <v>0</v>
      </c>
      <c r="F68" s="20">
        <v>0</v>
      </c>
      <c r="G68" s="20">
        <v>0</v>
      </c>
    </row>
  </sheetData>
  <mergeCells count="4">
    <mergeCell ref="A1:G1"/>
    <mergeCell ref="B2:D2"/>
    <mergeCell ref="A3:G3"/>
    <mergeCell ref="A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4F6A8-4461-4C84-9BB6-88338CCD082B}">
  <dimension ref="A1:G69"/>
  <sheetViews>
    <sheetView workbookViewId="0">
      <selection activeCell="I16" sqref="I16"/>
    </sheetView>
  </sheetViews>
  <sheetFormatPr defaultRowHeight="15" x14ac:dyDescent="0.25"/>
  <cols>
    <col min="3" max="3" width="16.140625" customWidth="1"/>
    <col min="4" max="4" width="14.7109375" customWidth="1"/>
    <col min="5" max="5" width="14.42578125" customWidth="1"/>
  </cols>
  <sheetData>
    <row r="1" spans="1:7" ht="15.75" x14ac:dyDescent="0.25">
      <c r="A1" s="196" t="s">
        <v>523</v>
      </c>
      <c r="B1" s="196"/>
      <c r="C1" s="196"/>
      <c r="D1" s="196"/>
      <c r="E1" s="196"/>
      <c r="F1" s="196"/>
      <c r="G1" s="196"/>
    </row>
    <row r="2" spans="1:7" ht="15.75" x14ac:dyDescent="0.25">
      <c r="A2" s="156"/>
      <c r="B2" s="197"/>
      <c r="C2" s="197"/>
      <c r="D2" s="197"/>
      <c r="E2" s="198"/>
      <c r="F2" s="198"/>
      <c r="G2" s="198"/>
    </row>
    <row r="3" spans="1:7" ht="15.75" x14ac:dyDescent="0.25">
      <c r="A3" s="199" t="s">
        <v>142</v>
      </c>
      <c r="B3" s="199"/>
      <c r="C3" s="199"/>
      <c r="D3" s="199"/>
      <c r="E3" s="199"/>
      <c r="F3" s="199"/>
      <c r="G3" s="199"/>
    </row>
    <row r="4" spans="1:7" ht="15.75" x14ac:dyDescent="0.25">
      <c r="A4" s="199" t="s">
        <v>469</v>
      </c>
      <c r="B4" s="199"/>
      <c r="C4" s="199"/>
      <c r="D4" s="199"/>
      <c r="E4" s="199"/>
      <c r="F4" s="199"/>
      <c r="G4" s="199"/>
    </row>
    <row r="5" spans="1:7" ht="15.75" x14ac:dyDescent="0.25">
      <c r="A5" s="31"/>
      <c r="B5" s="32"/>
      <c r="C5" s="31"/>
      <c r="D5" s="33"/>
      <c r="E5" s="33"/>
      <c r="F5" s="33"/>
      <c r="G5" s="33"/>
    </row>
    <row r="6" spans="1:7" ht="15.75" x14ac:dyDescent="0.25">
      <c r="A6" s="112" t="s">
        <v>37</v>
      </c>
      <c r="B6" s="112"/>
      <c r="C6" s="112"/>
      <c r="D6" s="112"/>
      <c r="E6" s="47"/>
      <c r="F6" s="47"/>
      <c r="G6" s="47"/>
    </row>
    <row r="7" spans="1:7" ht="15.75" x14ac:dyDescent="0.25">
      <c r="A7" s="31"/>
      <c r="B7" s="32"/>
      <c r="C7" s="31"/>
      <c r="D7" s="33"/>
      <c r="E7" s="33"/>
      <c r="F7" s="33"/>
      <c r="G7" s="33"/>
    </row>
    <row r="8" spans="1:7" x14ac:dyDescent="0.25">
      <c r="A8" s="55"/>
      <c r="B8" s="55" t="s">
        <v>4</v>
      </c>
      <c r="C8" s="55" t="s">
        <v>5</v>
      </c>
      <c r="D8" s="55" t="s">
        <v>6</v>
      </c>
      <c r="E8" s="55" t="s">
        <v>7</v>
      </c>
      <c r="F8" s="55" t="s">
        <v>38</v>
      </c>
      <c r="G8" s="55" t="s">
        <v>39</v>
      </c>
    </row>
    <row r="9" spans="1:7" ht="89.25" x14ac:dyDescent="0.25">
      <c r="A9" s="15">
        <v>1</v>
      </c>
      <c r="B9" s="16" t="s">
        <v>470</v>
      </c>
      <c r="C9" s="16" t="s">
        <v>471</v>
      </c>
      <c r="D9" s="60" t="s">
        <v>114</v>
      </c>
      <c r="E9" s="119" t="s">
        <v>148</v>
      </c>
      <c r="F9" s="119" t="s">
        <v>149</v>
      </c>
      <c r="G9" s="119" t="s">
        <v>150</v>
      </c>
    </row>
    <row r="10" spans="1:7" ht="51" x14ac:dyDescent="0.25">
      <c r="A10" s="15">
        <v>2</v>
      </c>
      <c r="B10" s="16" t="s">
        <v>151</v>
      </c>
      <c r="C10" s="204" t="s">
        <v>492</v>
      </c>
      <c r="D10" s="168">
        <v>12665000</v>
      </c>
      <c r="E10" s="168">
        <v>12665000</v>
      </c>
      <c r="F10" s="168">
        <v>0</v>
      </c>
      <c r="G10" s="168">
        <v>0</v>
      </c>
    </row>
    <row r="11" spans="1:7" ht="38.25" x14ac:dyDescent="0.25">
      <c r="A11" s="15">
        <v>3</v>
      </c>
      <c r="B11" s="17" t="s">
        <v>153</v>
      </c>
      <c r="C11" s="206" t="s">
        <v>209</v>
      </c>
      <c r="D11" s="177">
        <v>0</v>
      </c>
      <c r="E11" s="177">
        <v>0</v>
      </c>
      <c r="F11" s="177">
        <v>0</v>
      </c>
      <c r="G11" s="177">
        <v>0</v>
      </c>
    </row>
    <row r="12" spans="1:7" ht="38.25" x14ac:dyDescent="0.25">
      <c r="A12" s="15">
        <v>4</v>
      </c>
      <c r="B12" s="17" t="s">
        <v>155</v>
      </c>
      <c r="C12" s="206" t="s">
        <v>210</v>
      </c>
      <c r="D12" s="177">
        <v>500000</v>
      </c>
      <c r="E12" s="177">
        <v>500000</v>
      </c>
      <c r="F12" s="177">
        <v>0</v>
      </c>
      <c r="G12" s="177">
        <v>0</v>
      </c>
    </row>
    <row r="13" spans="1:7" ht="51" x14ac:dyDescent="0.25">
      <c r="A13" s="15">
        <v>5</v>
      </c>
      <c r="B13" s="17" t="s">
        <v>157</v>
      </c>
      <c r="C13" s="206" t="s">
        <v>211</v>
      </c>
      <c r="D13" s="177">
        <v>0</v>
      </c>
      <c r="E13" s="177">
        <v>0</v>
      </c>
      <c r="F13" s="177">
        <v>0</v>
      </c>
      <c r="G13" s="177">
        <v>0</v>
      </c>
    </row>
    <row r="14" spans="1:7" ht="25.5" x14ac:dyDescent="0.25">
      <c r="A14" s="15">
        <v>6</v>
      </c>
      <c r="B14" s="17" t="s">
        <v>159</v>
      </c>
      <c r="C14" s="206" t="s">
        <v>213</v>
      </c>
      <c r="D14" s="177">
        <v>0</v>
      </c>
      <c r="E14" s="177">
        <v>0</v>
      </c>
      <c r="F14" s="177">
        <v>0</v>
      </c>
      <c r="G14" s="177">
        <v>0</v>
      </c>
    </row>
    <row r="15" spans="1:7" ht="25.5" x14ac:dyDescent="0.25">
      <c r="A15" s="15">
        <v>7</v>
      </c>
      <c r="B15" s="17" t="s">
        <v>161</v>
      </c>
      <c r="C15" s="206" t="s">
        <v>141</v>
      </c>
      <c r="D15" s="177">
        <v>9600000</v>
      </c>
      <c r="E15" s="177">
        <v>9600000</v>
      </c>
      <c r="F15" s="177">
        <v>0</v>
      </c>
      <c r="G15" s="177">
        <v>0</v>
      </c>
    </row>
    <row r="16" spans="1:7" ht="63.75" x14ac:dyDescent="0.25">
      <c r="A16" s="15">
        <v>8</v>
      </c>
      <c r="B16" s="17" t="s">
        <v>163</v>
      </c>
      <c r="C16" s="206" t="s">
        <v>493</v>
      </c>
      <c r="D16" s="177">
        <v>2565000</v>
      </c>
      <c r="E16" s="177">
        <v>2565000</v>
      </c>
      <c r="F16" s="177">
        <v>0</v>
      </c>
      <c r="G16" s="177">
        <v>0</v>
      </c>
    </row>
    <row r="17" spans="1:7" ht="63.75" x14ac:dyDescent="0.25">
      <c r="A17" s="15">
        <v>9</v>
      </c>
      <c r="B17" s="17" t="s">
        <v>494</v>
      </c>
      <c r="C17" s="206" t="s">
        <v>495</v>
      </c>
      <c r="D17" s="177">
        <v>0</v>
      </c>
      <c r="E17" s="177">
        <v>0</v>
      </c>
      <c r="F17" s="177">
        <v>0</v>
      </c>
      <c r="G17" s="177">
        <v>0</v>
      </c>
    </row>
    <row r="18" spans="1:7" ht="25.5" x14ac:dyDescent="0.25">
      <c r="A18" s="15">
        <v>10</v>
      </c>
      <c r="B18" s="17" t="s">
        <v>496</v>
      </c>
      <c r="C18" s="206" t="s">
        <v>497</v>
      </c>
      <c r="D18" s="177">
        <v>0</v>
      </c>
      <c r="E18" s="177">
        <v>0</v>
      </c>
      <c r="F18" s="177">
        <v>0</v>
      </c>
      <c r="G18" s="177">
        <v>0</v>
      </c>
    </row>
    <row r="19" spans="1:7" ht="51" x14ac:dyDescent="0.25">
      <c r="A19" s="15">
        <v>11</v>
      </c>
      <c r="B19" s="17" t="s">
        <v>498</v>
      </c>
      <c r="C19" s="206" t="s">
        <v>222</v>
      </c>
      <c r="D19" s="177">
        <v>0</v>
      </c>
      <c r="E19" s="177">
        <v>0</v>
      </c>
      <c r="F19" s="177">
        <v>0</v>
      </c>
      <c r="G19" s="177">
        <v>0</v>
      </c>
    </row>
    <row r="20" spans="1:7" ht="51" x14ac:dyDescent="0.25">
      <c r="A20" s="15">
        <v>12</v>
      </c>
      <c r="B20" s="17" t="s">
        <v>499</v>
      </c>
      <c r="C20" s="206" t="s">
        <v>224</v>
      </c>
      <c r="D20" s="177">
        <v>0</v>
      </c>
      <c r="E20" s="177">
        <v>0</v>
      </c>
      <c r="F20" s="177">
        <v>0</v>
      </c>
      <c r="G20" s="177">
        <v>0</v>
      </c>
    </row>
    <row r="21" spans="1:7" ht="38.25" x14ac:dyDescent="0.25">
      <c r="A21" s="15">
        <v>13</v>
      </c>
      <c r="B21" s="17" t="s">
        <v>500</v>
      </c>
      <c r="C21" s="206" t="s">
        <v>226</v>
      </c>
      <c r="D21" s="177">
        <v>0</v>
      </c>
      <c r="E21" s="177">
        <v>0</v>
      </c>
      <c r="F21" s="177">
        <v>0</v>
      </c>
      <c r="G21" s="177">
        <v>0</v>
      </c>
    </row>
    <row r="22" spans="1:7" ht="114.75" x14ac:dyDescent="0.25">
      <c r="A22" s="15">
        <v>14</v>
      </c>
      <c r="B22" s="16" t="s">
        <v>165</v>
      </c>
      <c r="C22" s="204" t="s">
        <v>501</v>
      </c>
      <c r="D22" s="168">
        <v>0</v>
      </c>
      <c r="E22" s="168">
        <v>0</v>
      </c>
      <c r="F22" s="168">
        <v>0</v>
      </c>
      <c r="G22" s="168">
        <v>0</v>
      </c>
    </row>
    <row r="23" spans="1:7" ht="51" x14ac:dyDescent="0.25">
      <c r="A23" s="15">
        <v>15</v>
      </c>
      <c r="B23" s="17" t="s">
        <v>167</v>
      </c>
      <c r="C23" s="206" t="s">
        <v>168</v>
      </c>
      <c r="D23" s="177">
        <v>0</v>
      </c>
      <c r="E23" s="177">
        <v>0</v>
      </c>
      <c r="F23" s="177">
        <v>0</v>
      </c>
      <c r="G23" s="177">
        <v>0</v>
      </c>
    </row>
    <row r="24" spans="1:7" ht="102" x14ac:dyDescent="0.25">
      <c r="A24" s="15">
        <v>16</v>
      </c>
      <c r="B24" s="17" t="s">
        <v>169</v>
      </c>
      <c r="C24" s="206" t="s">
        <v>502</v>
      </c>
      <c r="D24" s="177">
        <v>0</v>
      </c>
      <c r="E24" s="177">
        <v>0</v>
      </c>
      <c r="F24" s="177">
        <v>0</v>
      </c>
      <c r="G24" s="177">
        <v>0</v>
      </c>
    </row>
    <row r="25" spans="1:7" ht="114.75" x14ac:dyDescent="0.25">
      <c r="A25" s="15">
        <v>17</v>
      </c>
      <c r="B25" s="17" t="s">
        <v>171</v>
      </c>
      <c r="C25" s="206" t="s">
        <v>503</v>
      </c>
      <c r="D25" s="177">
        <v>0</v>
      </c>
      <c r="E25" s="177">
        <v>0</v>
      </c>
      <c r="F25" s="177">
        <v>0</v>
      </c>
      <c r="G25" s="177">
        <v>0</v>
      </c>
    </row>
    <row r="26" spans="1:7" ht="38.25" x14ac:dyDescent="0.25">
      <c r="A26" s="15">
        <v>18</v>
      </c>
      <c r="B26" s="17" t="s">
        <v>173</v>
      </c>
      <c r="C26" s="206" t="s">
        <v>504</v>
      </c>
      <c r="D26" s="177">
        <v>0</v>
      </c>
      <c r="E26" s="175"/>
      <c r="F26" s="175"/>
      <c r="G26" s="175"/>
    </row>
    <row r="27" spans="1:7" ht="38.25" x14ac:dyDescent="0.25">
      <c r="A27" s="15">
        <v>19</v>
      </c>
      <c r="B27" s="16" t="s">
        <v>179</v>
      </c>
      <c r="C27" s="127" t="s">
        <v>68</v>
      </c>
      <c r="D27" s="168">
        <v>0</v>
      </c>
      <c r="E27" s="168">
        <v>0</v>
      </c>
      <c r="F27" s="168">
        <v>0</v>
      </c>
      <c r="G27" s="168">
        <v>0</v>
      </c>
    </row>
    <row r="28" spans="1:7" ht="114.75" x14ac:dyDescent="0.25">
      <c r="A28" s="15">
        <v>20</v>
      </c>
      <c r="B28" s="16" t="s">
        <v>323</v>
      </c>
      <c r="C28" s="127" t="s">
        <v>505</v>
      </c>
      <c r="D28" s="168">
        <v>0</v>
      </c>
      <c r="E28" s="168">
        <v>0</v>
      </c>
      <c r="F28" s="168">
        <v>0</v>
      </c>
      <c r="G28" s="168">
        <v>0</v>
      </c>
    </row>
    <row r="29" spans="1:7" ht="76.5" x14ac:dyDescent="0.25">
      <c r="A29" s="15">
        <v>21</v>
      </c>
      <c r="B29" s="17" t="s">
        <v>195</v>
      </c>
      <c r="C29" s="206" t="s">
        <v>182</v>
      </c>
      <c r="D29" s="177">
        <v>0</v>
      </c>
      <c r="E29" s="177">
        <v>0</v>
      </c>
      <c r="F29" s="177">
        <v>0</v>
      </c>
      <c r="G29" s="177">
        <v>0</v>
      </c>
    </row>
    <row r="30" spans="1:7" ht="102" x14ac:dyDescent="0.25">
      <c r="A30" s="15">
        <v>22</v>
      </c>
      <c r="B30" s="17" t="s">
        <v>197</v>
      </c>
      <c r="C30" s="206" t="s">
        <v>502</v>
      </c>
      <c r="D30" s="177">
        <v>0</v>
      </c>
      <c r="E30" s="177">
        <v>0</v>
      </c>
      <c r="F30" s="177">
        <v>0</v>
      </c>
      <c r="G30" s="177">
        <v>0</v>
      </c>
    </row>
    <row r="31" spans="1:7" ht="114.75" x14ac:dyDescent="0.25">
      <c r="A31" s="15">
        <v>23</v>
      </c>
      <c r="B31" s="17" t="s">
        <v>199</v>
      </c>
      <c r="C31" s="206" t="s">
        <v>506</v>
      </c>
      <c r="D31" s="177">
        <v>0</v>
      </c>
      <c r="E31" s="177">
        <v>0</v>
      </c>
      <c r="F31" s="177">
        <v>0</v>
      </c>
      <c r="G31" s="177">
        <v>0</v>
      </c>
    </row>
    <row r="32" spans="1:7" ht="38.25" x14ac:dyDescent="0.25">
      <c r="A32" s="15">
        <v>24</v>
      </c>
      <c r="B32" s="17" t="s">
        <v>201</v>
      </c>
      <c r="C32" s="206" t="s">
        <v>507</v>
      </c>
      <c r="D32" s="177">
        <v>0</v>
      </c>
      <c r="E32" s="175"/>
      <c r="F32" s="175"/>
      <c r="G32" s="175"/>
    </row>
    <row r="33" spans="1:7" ht="63.75" x14ac:dyDescent="0.25">
      <c r="A33" s="15">
        <v>25</v>
      </c>
      <c r="B33" s="16" t="s">
        <v>207</v>
      </c>
      <c r="C33" s="127" t="s">
        <v>508</v>
      </c>
      <c r="D33" s="168">
        <v>0</v>
      </c>
      <c r="E33" s="168">
        <v>0</v>
      </c>
      <c r="F33" s="168">
        <v>0</v>
      </c>
      <c r="G33" s="168">
        <v>0</v>
      </c>
    </row>
    <row r="34" spans="1:7" ht="38.25" x14ac:dyDescent="0.25">
      <c r="A34" s="15">
        <v>26</v>
      </c>
      <c r="B34" s="17" t="s">
        <v>17</v>
      </c>
      <c r="C34" s="206" t="s">
        <v>230</v>
      </c>
      <c r="D34" s="177">
        <v>0</v>
      </c>
      <c r="E34" s="177">
        <v>0</v>
      </c>
      <c r="F34" s="177">
        <v>0</v>
      </c>
      <c r="G34" s="177">
        <v>0</v>
      </c>
    </row>
    <row r="35" spans="1:7" ht="25.5" x14ac:dyDescent="0.25">
      <c r="A35" s="15">
        <v>27</v>
      </c>
      <c r="B35" s="17" t="s">
        <v>19</v>
      </c>
      <c r="C35" s="206" t="s">
        <v>232</v>
      </c>
      <c r="D35" s="177">
        <v>0</v>
      </c>
      <c r="E35" s="177">
        <v>0</v>
      </c>
      <c r="F35" s="177">
        <v>0</v>
      </c>
      <c r="G35" s="177">
        <v>0</v>
      </c>
    </row>
    <row r="36" spans="1:7" ht="51" x14ac:dyDescent="0.25">
      <c r="A36" s="15">
        <v>28</v>
      </c>
      <c r="B36" s="17" t="s">
        <v>21</v>
      </c>
      <c r="C36" s="206" t="s">
        <v>234</v>
      </c>
      <c r="D36" s="177">
        <v>0</v>
      </c>
      <c r="E36" s="177">
        <v>0</v>
      </c>
      <c r="F36" s="177">
        <v>0</v>
      </c>
      <c r="G36" s="177">
        <v>0</v>
      </c>
    </row>
    <row r="37" spans="1:7" ht="51" x14ac:dyDescent="0.25">
      <c r="A37" s="15">
        <v>29</v>
      </c>
      <c r="B37" s="16" t="s">
        <v>227</v>
      </c>
      <c r="C37" s="127" t="s">
        <v>74</v>
      </c>
      <c r="D37" s="168">
        <v>0</v>
      </c>
      <c r="E37" s="168">
        <v>0</v>
      </c>
      <c r="F37" s="168">
        <v>0</v>
      </c>
      <c r="G37" s="168">
        <v>0</v>
      </c>
    </row>
    <row r="38" spans="1:7" ht="63.75" x14ac:dyDescent="0.25">
      <c r="A38" s="15">
        <v>30</v>
      </c>
      <c r="B38" s="16" t="s">
        <v>340</v>
      </c>
      <c r="C38" s="127" t="s">
        <v>76</v>
      </c>
      <c r="D38" s="168">
        <v>0</v>
      </c>
      <c r="E38" s="168">
        <v>0</v>
      </c>
      <c r="F38" s="168">
        <v>0</v>
      </c>
      <c r="G38" s="168">
        <v>0</v>
      </c>
    </row>
    <row r="39" spans="1:7" ht="76.5" x14ac:dyDescent="0.25">
      <c r="A39" s="15">
        <v>31</v>
      </c>
      <c r="B39" s="16" t="s">
        <v>249</v>
      </c>
      <c r="C39" s="127" t="s">
        <v>509</v>
      </c>
      <c r="D39" s="168">
        <v>12665000</v>
      </c>
      <c r="E39" s="168">
        <v>12665000</v>
      </c>
      <c r="F39" s="168">
        <v>0</v>
      </c>
      <c r="G39" s="168">
        <v>0</v>
      </c>
    </row>
    <row r="40" spans="1:7" ht="63.75" x14ac:dyDescent="0.25">
      <c r="A40" s="15">
        <v>32</v>
      </c>
      <c r="B40" s="16" t="s">
        <v>349</v>
      </c>
      <c r="C40" s="127" t="s">
        <v>510</v>
      </c>
      <c r="D40" s="168">
        <v>512114688</v>
      </c>
      <c r="E40" s="168">
        <v>512114688</v>
      </c>
      <c r="F40" s="168">
        <v>0</v>
      </c>
      <c r="G40" s="168">
        <v>0</v>
      </c>
    </row>
    <row r="41" spans="1:7" ht="63.75" x14ac:dyDescent="0.25">
      <c r="A41" s="15">
        <v>33</v>
      </c>
      <c r="B41" s="17" t="s">
        <v>511</v>
      </c>
      <c r="C41" s="206" t="s">
        <v>512</v>
      </c>
      <c r="D41" s="177">
        <v>0</v>
      </c>
      <c r="E41" s="177">
        <v>0</v>
      </c>
      <c r="F41" s="177">
        <v>0</v>
      </c>
      <c r="G41" s="177">
        <v>0</v>
      </c>
    </row>
    <row r="42" spans="1:7" ht="63.75" x14ac:dyDescent="0.25">
      <c r="A42" s="15">
        <v>34</v>
      </c>
      <c r="B42" s="17" t="s">
        <v>513</v>
      </c>
      <c r="C42" s="206" t="s">
        <v>514</v>
      </c>
      <c r="D42" s="177">
        <v>0</v>
      </c>
      <c r="E42" s="177">
        <v>0</v>
      </c>
      <c r="F42" s="177">
        <v>0</v>
      </c>
      <c r="G42" s="177">
        <v>0</v>
      </c>
    </row>
    <row r="43" spans="1:7" ht="102" x14ac:dyDescent="0.25">
      <c r="A43" s="15">
        <v>35</v>
      </c>
      <c r="B43" s="17" t="s">
        <v>515</v>
      </c>
      <c r="C43" s="206" t="s">
        <v>516</v>
      </c>
      <c r="D43" s="177">
        <v>512114688</v>
      </c>
      <c r="E43" s="177">
        <v>512114688</v>
      </c>
      <c r="F43" s="177">
        <v>0</v>
      </c>
      <c r="G43" s="177">
        <v>0</v>
      </c>
    </row>
    <row r="44" spans="1:7" ht="63.75" x14ac:dyDescent="0.25">
      <c r="A44" s="15">
        <v>36</v>
      </c>
      <c r="B44" s="16" t="s">
        <v>351</v>
      </c>
      <c r="C44" s="204" t="s">
        <v>517</v>
      </c>
      <c r="D44" s="168">
        <v>524779688</v>
      </c>
      <c r="E44" s="168">
        <v>524779688</v>
      </c>
      <c r="F44" s="168">
        <v>0</v>
      </c>
      <c r="G44" s="168">
        <v>0</v>
      </c>
    </row>
    <row r="45" spans="1:7" ht="15.75" x14ac:dyDescent="0.25">
      <c r="A45" s="31"/>
      <c r="B45" s="32"/>
      <c r="C45" s="31"/>
      <c r="D45" s="33"/>
      <c r="E45" s="33"/>
      <c r="F45" s="33"/>
      <c r="G45" s="33"/>
    </row>
    <row r="46" spans="1:7" ht="15.75" x14ac:dyDescent="0.25">
      <c r="A46" s="112" t="s">
        <v>80</v>
      </c>
      <c r="B46" s="112"/>
      <c r="C46" s="112"/>
      <c r="D46" s="112"/>
      <c r="E46" s="47"/>
      <c r="F46" s="47"/>
      <c r="G46" s="47"/>
    </row>
    <row r="47" spans="1:7" ht="15.75" x14ac:dyDescent="0.25">
      <c r="A47" s="31"/>
      <c r="B47" s="32"/>
      <c r="C47" s="31"/>
      <c r="D47" s="33"/>
      <c r="E47" s="33"/>
      <c r="F47" s="33"/>
      <c r="G47" s="33"/>
    </row>
    <row r="48" spans="1:7" x14ac:dyDescent="0.25">
      <c r="A48" s="55"/>
      <c r="B48" s="55" t="s">
        <v>4</v>
      </c>
      <c r="C48" s="55" t="s">
        <v>5</v>
      </c>
      <c r="D48" s="55" t="s">
        <v>6</v>
      </c>
      <c r="E48" s="55" t="s">
        <v>7</v>
      </c>
      <c r="F48" s="55" t="s">
        <v>38</v>
      </c>
      <c r="G48" s="55" t="s">
        <v>39</v>
      </c>
    </row>
    <row r="49" spans="1:7" ht="89.25" x14ac:dyDescent="0.25">
      <c r="A49" s="15">
        <v>1</v>
      </c>
      <c r="B49" s="16" t="s">
        <v>470</v>
      </c>
      <c r="C49" s="16" t="s">
        <v>471</v>
      </c>
      <c r="D49" s="60" t="s">
        <v>114</v>
      </c>
      <c r="E49" s="119" t="s">
        <v>148</v>
      </c>
      <c r="F49" s="119" t="s">
        <v>149</v>
      </c>
      <c r="G49" s="119" t="s">
        <v>150</v>
      </c>
    </row>
    <row r="50" spans="1:7" ht="76.5" x14ac:dyDescent="0.25">
      <c r="A50" s="15">
        <v>2</v>
      </c>
      <c r="B50" s="16" t="s">
        <v>151</v>
      </c>
      <c r="C50" s="127" t="s">
        <v>518</v>
      </c>
      <c r="D50" s="168">
        <v>521833284</v>
      </c>
      <c r="E50" s="168">
        <v>521833284</v>
      </c>
      <c r="F50" s="168">
        <v>0</v>
      </c>
      <c r="G50" s="168">
        <v>0</v>
      </c>
    </row>
    <row r="51" spans="1:7" ht="25.5" x14ac:dyDescent="0.25">
      <c r="A51" s="15">
        <v>3</v>
      </c>
      <c r="B51" s="17" t="s">
        <v>153</v>
      </c>
      <c r="C51" s="206" t="s">
        <v>135</v>
      </c>
      <c r="D51" s="177">
        <v>364463196</v>
      </c>
      <c r="E51" s="177">
        <v>364463196</v>
      </c>
      <c r="F51" s="177">
        <v>0</v>
      </c>
      <c r="G51" s="177">
        <v>0</v>
      </c>
    </row>
    <row r="52" spans="1:7" ht="76.5" x14ac:dyDescent="0.25">
      <c r="A52" s="15">
        <v>4</v>
      </c>
      <c r="B52" s="17" t="s">
        <v>155</v>
      </c>
      <c r="C52" s="206" t="s">
        <v>311</v>
      </c>
      <c r="D52" s="177">
        <v>54137234</v>
      </c>
      <c r="E52" s="177">
        <v>54137234</v>
      </c>
      <c r="F52" s="177">
        <v>0</v>
      </c>
      <c r="G52" s="177">
        <v>0</v>
      </c>
    </row>
    <row r="53" spans="1:7" ht="25.5" x14ac:dyDescent="0.25">
      <c r="A53" s="15">
        <v>5</v>
      </c>
      <c r="B53" s="17" t="s">
        <v>157</v>
      </c>
      <c r="C53" s="206" t="s">
        <v>86</v>
      </c>
      <c r="D53" s="177">
        <v>103232854</v>
      </c>
      <c r="E53" s="177">
        <v>103232854</v>
      </c>
      <c r="F53" s="177">
        <v>0</v>
      </c>
      <c r="G53" s="177">
        <v>0</v>
      </c>
    </row>
    <row r="54" spans="1:7" ht="38.25" x14ac:dyDescent="0.25">
      <c r="A54" s="15">
        <v>6</v>
      </c>
      <c r="B54" s="17" t="s">
        <v>159</v>
      </c>
      <c r="C54" s="206" t="s">
        <v>88</v>
      </c>
      <c r="D54" s="177">
        <v>0</v>
      </c>
      <c r="E54" s="177">
        <v>0</v>
      </c>
      <c r="F54" s="177">
        <v>0</v>
      </c>
      <c r="G54" s="177">
        <v>0</v>
      </c>
    </row>
    <row r="55" spans="1:7" ht="51" x14ac:dyDescent="0.25">
      <c r="A55" s="15">
        <v>7</v>
      </c>
      <c r="B55" s="17" t="s">
        <v>161</v>
      </c>
      <c r="C55" s="206" t="s">
        <v>137</v>
      </c>
      <c r="D55" s="177">
        <v>0</v>
      </c>
      <c r="E55" s="177">
        <v>0</v>
      </c>
      <c r="F55" s="177">
        <v>0</v>
      </c>
      <c r="G55" s="177">
        <v>0</v>
      </c>
    </row>
    <row r="56" spans="1:7" ht="89.25" x14ac:dyDescent="0.25">
      <c r="A56" s="15">
        <v>8</v>
      </c>
      <c r="B56" s="16" t="s">
        <v>165</v>
      </c>
      <c r="C56" s="127" t="s">
        <v>519</v>
      </c>
      <c r="D56" s="168">
        <v>2946404</v>
      </c>
      <c r="E56" s="168">
        <v>2946404</v>
      </c>
      <c r="F56" s="168">
        <v>0</v>
      </c>
      <c r="G56" s="168">
        <v>0</v>
      </c>
    </row>
    <row r="57" spans="1:7" ht="25.5" x14ac:dyDescent="0.25">
      <c r="A57" s="15">
        <v>9</v>
      </c>
      <c r="B57" s="17" t="s">
        <v>167</v>
      </c>
      <c r="C57" s="206" t="s">
        <v>92</v>
      </c>
      <c r="D57" s="177">
        <v>1295404</v>
      </c>
      <c r="E57" s="177">
        <v>1295404</v>
      </c>
      <c r="F57" s="177">
        <v>0</v>
      </c>
      <c r="G57" s="177">
        <v>0</v>
      </c>
    </row>
    <row r="58" spans="1:7" x14ac:dyDescent="0.25">
      <c r="A58" s="15">
        <v>10</v>
      </c>
      <c r="B58" s="17" t="s">
        <v>169</v>
      </c>
      <c r="C58" s="206" t="s">
        <v>94</v>
      </c>
      <c r="D58" s="177">
        <v>1651000</v>
      </c>
      <c r="E58" s="177">
        <v>1651000</v>
      </c>
      <c r="F58" s="177">
        <v>0</v>
      </c>
      <c r="G58" s="177">
        <v>0</v>
      </c>
    </row>
    <row r="59" spans="1:7" ht="51" x14ac:dyDescent="0.25">
      <c r="A59" s="15">
        <v>11</v>
      </c>
      <c r="B59" s="17" t="s">
        <v>171</v>
      </c>
      <c r="C59" s="206" t="s">
        <v>520</v>
      </c>
      <c r="D59" s="177">
        <v>0</v>
      </c>
      <c r="E59" s="177">
        <v>0</v>
      </c>
      <c r="F59" s="177">
        <v>0</v>
      </c>
      <c r="G59" s="177">
        <v>0</v>
      </c>
    </row>
    <row r="60" spans="1:7" ht="114.75" x14ac:dyDescent="0.25">
      <c r="A60" s="15">
        <v>12</v>
      </c>
      <c r="B60" s="17" t="s">
        <v>173</v>
      </c>
      <c r="C60" s="206" t="s">
        <v>521</v>
      </c>
      <c r="D60" s="177">
        <v>0</v>
      </c>
      <c r="E60" s="175"/>
      <c r="F60" s="175"/>
      <c r="G60" s="175"/>
    </row>
    <row r="61" spans="1:7" ht="38.25" x14ac:dyDescent="0.25">
      <c r="A61" s="15">
        <v>13</v>
      </c>
      <c r="B61" s="16" t="s">
        <v>179</v>
      </c>
      <c r="C61" s="127" t="s">
        <v>98</v>
      </c>
      <c r="D61" s="168">
        <v>0</v>
      </c>
      <c r="E61" s="168">
        <v>0</v>
      </c>
      <c r="F61" s="168">
        <v>0</v>
      </c>
      <c r="G61" s="168">
        <v>0</v>
      </c>
    </row>
    <row r="62" spans="1:7" ht="63.75" x14ac:dyDescent="0.25">
      <c r="A62" s="15">
        <v>14</v>
      </c>
      <c r="B62" s="16" t="s">
        <v>323</v>
      </c>
      <c r="C62" s="204" t="s">
        <v>522</v>
      </c>
      <c r="D62" s="168">
        <v>524779688</v>
      </c>
      <c r="E62" s="168">
        <v>524779688</v>
      </c>
      <c r="F62" s="168">
        <v>0</v>
      </c>
      <c r="G62" s="168">
        <v>0</v>
      </c>
    </row>
    <row r="63" spans="1:7" ht="15.75" x14ac:dyDescent="0.25">
      <c r="A63" s="31"/>
      <c r="B63" s="32"/>
      <c r="C63" s="31"/>
      <c r="D63" s="33"/>
      <c r="E63" s="33"/>
      <c r="F63" s="33"/>
      <c r="G63" s="33"/>
    </row>
    <row r="64" spans="1:7" ht="15.75" x14ac:dyDescent="0.25">
      <c r="A64" s="112" t="s">
        <v>490</v>
      </c>
      <c r="B64" s="112"/>
      <c r="C64" s="112"/>
      <c r="D64" s="112"/>
      <c r="E64" s="47"/>
      <c r="F64" s="47"/>
      <c r="G64" s="47"/>
    </row>
    <row r="65" spans="1:7" ht="15.75" x14ac:dyDescent="0.25">
      <c r="A65" s="31"/>
      <c r="B65" s="32"/>
      <c r="C65" s="31"/>
      <c r="D65" s="33"/>
      <c r="E65" s="33"/>
      <c r="F65" s="33"/>
      <c r="G65" s="33"/>
    </row>
    <row r="66" spans="1:7" x14ac:dyDescent="0.25">
      <c r="A66" s="63"/>
      <c r="B66" s="55" t="s">
        <v>4</v>
      </c>
      <c r="C66" s="55" t="s">
        <v>5</v>
      </c>
      <c r="D66" s="55" t="s">
        <v>6</v>
      </c>
      <c r="E66" s="55" t="s">
        <v>7</v>
      </c>
      <c r="F66" s="55" t="s">
        <v>38</v>
      </c>
      <c r="G66" s="55" t="s">
        <v>39</v>
      </c>
    </row>
    <row r="67" spans="1:7" x14ac:dyDescent="0.25">
      <c r="A67" s="15">
        <v>1</v>
      </c>
      <c r="B67" s="59" t="s">
        <v>356</v>
      </c>
      <c r="C67" s="150" t="s">
        <v>357</v>
      </c>
      <c r="D67" s="168">
        <v>57</v>
      </c>
      <c r="E67" s="20">
        <v>57</v>
      </c>
      <c r="F67" s="20">
        <v>0</v>
      </c>
      <c r="G67" s="20">
        <v>0</v>
      </c>
    </row>
    <row r="68" spans="1:7" x14ac:dyDescent="0.25">
      <c r="A68" s="15">
        <v>2</v>
      </c>
      <c r="B68" s="59" t="s">
        <v>358</v>
      </c>
      <c r="C68" s="150" t="s">
        <v>359</v>
      </c>
      <c r="D68" s="168">
        <v>0</v>
      </c>
      <c r="E68" s="20">
        <v>0</v>
      </c>
      <c r="F68" s="20">
        <v>0</v>
      </c>
      <c r="G68" s="20">
        <v>0</v>
      </c>
    </row>
    <row r="69" spans="1:7" x14ac:dyDescent="0.25">
      <c r="A69" s="1"/>
      <c r="B69" s="209"/>
      <c r="C69" s="1"/>
      <c r="D69" s="1"/>
      <c r="E69" s="1"/>
      <c r="F69" s="1"/>
      <c r="G69" s="1"/>
    </row>
  </sheetData>
  <mergeCells count="4">
    <mergeCell ref="A1:G1"/>
    <mergeCell ref="B2:D2"/>
    <mergeCell ref="A3:G3"/>
    <mergeCell ref="A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63CF8-4277-4025-B325-6E4801482899}">
  <dimension ref="A1:G69"/>
  <sheetViews>
    <sheetView workbookViewId="0">
      <selection activeCell="H14" sqref="H14"/>
    </sheetView>
  </sheetViews>
  <sheetFormatPr defaultRowHeight="15" x14ac:dyDescent="0.25"/>
  <cols>
    <col min="3" max="3" width="17.42578125" customWidth="1"/>
    <col min="4" max="4" width="14.85546875" customWidth="1"/>
    <col min="5" max="5" width="20.28515625" customWidth="1"/>
    <col min="6" max="6" width="15.140625" customWidth="1"/>
    <col min="7" max="7" width="14.7109375" customWidth="1"/>
  </cols>
  <sheetData>
    <row r="1" spans="1:7" ht="15.75" x14ac:dyDescent="0.25">
      <c r="A1" s="196" t="s">
        <v>524</v>
      </c>
      <c r="B1" s="196"/>
      <c r="C1" s="196"/>
      <c r="D1" s="196"/>
      <c r="E1" s="196"/>
      <c r="F1" s="196"/>
      <c r="G1" s="196"/>
    </row>
    <row r="2" spans="1:7" ht="15.75" x14ac:dyDescent="0.25">
      <c r="A2" s="156"/>
      <c r="B2" s="197"/>
      <c r="C2" s="197"/>
      <c r="D2" s="197"/>
      <c r="E2" s="198"/>
      <c r="F2" s="198"/>
      <c r="G2" s="198"/>
    </row>
    <row r="3" spans="1:7" ht="15.75" x14ac:dyDescent="0.25">
      <c r="A3" s="199" t="s">
        <v>143</v>
      </c>
      <c r="B3" s="199"/>
      <c r="C3" s="199"/>
      <c r="D3" s="199"/>
      <c r="E3" s="199"/>
      <c r="F3" s="199"/>
      <c r="G3" s="199"/>
    </row>
    <row r="4" spans="1:7" ht="15.75" x14ac:dyDescent="0.25">
      <c r="A4" s="199" t="s">
        <v>469</v>
      </c>
      <c r="B4" s="199"/>
      <c r="C4" s="199"/>
      <c r="D4" s="199"/>
      <c r="E4" s="199"/>
      <c r="F4" s="199"/>
      <c r="G4" s="199"/>
    </row>
    <row r="5" spans="1:7" ht="15.75" x14ac:dyDescent="0.25">
      <c r="A5" s="31"/>
      <c r="B5" s="32"/>
      <c r="C5" s="31"/>
      <c r="D5" s="33"/>
      <c r="E5" s="33"/>
      <c r="F5" s="33"/>
      <c r="G5" s="33"/>
    </row>
    <row r="6" spans="1:7" ht="15.75" x14ac:dyDescent="0.25">
      <c r="A6" s="112" t="s">
        <v>37</v>
      </c>
      <c r="B6" s="112"/>
      <c r="C6" s="112"/>
      <c r="D6" s="112"/>
      <c r="E6" s="47"/>
      <c r="F6" s="47"/>
      <c r="G6" s="47"/>
    </row>
    <row r="7" spans="1:7" ht="15.75" x14ac:dyDescent="0.25">
      <c r="A7" s="31"/>
      <c r="B7" s="32"/>
      <c r="C7" s="31"/>
      <c r="D7" s="33"/>
      <c r="E7" s="33"/>
      <c r="F7" s="33"/>
      <c r="G7" s="33"/>
    </row>
    <row r="8" spans="1:7" x14ac:dyDescent="0.25">
      <c r="A8" s="55"/>
      <c r="B8" s="55" t="s">
        <v>4</v>
      </c>
      <c r="C8" s="55" t="s">
        <v>5</v>
      </c>
      <c r="D8" s="55" t="s">
        <v>6</v>
      </c>
      <c r="E8" s="55" t="s">
        <v>7</v>
      </c>
      <c r="F8" s="55" t="s">
        <v>38</v>
      </c>
      <c r="G8" s="55" t="s">
        <v>39</v>
      </c>
    </row>
    <row r="9" spans="1:7" ht="89.25" x14ac:dyDescent="0.25">
      <c r="A9" s="15">
        <v>1</v>
      </c>
      <c r="B9" s="16" t="s">
        <v>470</v>
      </c>
      <c r="C9" s="16" t="s">
        <v>471</v>
      </c>
      <c r="D9" s="60" t="s">
        <v>114</v>
      </c>
      <c r="E9" s="119" t="s">
        <v>148</v>
      </c>
      <c r="F9" s="119" t="s">
        <v>149</v>
      </c>
      <c r="G9" s="119" t="s">
        <v>150</v>
      </c>
    </row>
    <row r="10" spans="1:7" ht="51" x14ac:dyDescent="0.25">
      <c r="A10" s="15">
        <v>2</v>
      </c>
      <c r="B10" s="16" t="s">
        <v>151</v>
      </c>
      <c r="C10" s="204" t="s">
        <v>492</v>
      </c>
      <c r="D10" s="168">
        <v>11810504</v>
      </c>
      <c r="E10" s="168">
        <v>11810504</v>
      </c>
      <c r="F10" s="168">
        <v>0</v>
      </c>
      <c r="G10" s="168">
        <v>0</v>
      </c>
    </row>
    <row r="11" spans="1:7" ht="38.25" x14ac:dyDescent="0.25">
      <c r="A11" s="15">
        <v>3</v>
      </c>
      <c r="B11" s="17" t="s">
        <v>153</v>
      </c>
      <c r="C11" s="206" t="s">
        <v>209</v>
      </c>
      <c r="D11" s="177">
        <v>0</v>
      </c>
      <c r="E11" s="177">
        <v>0</v>
      </c>
      <c r="F11" s="177">
        <v>0</v>
      </c>
      <c r="G11" s="177">
        <v>0</v>
      </c>
    </row>
    <row r="12" spans="1:7" ht="38.25" x14ac:dyDescent="0.25">
      <c r="A12" s="15">
        <v>4</v>
      </c>
      <c r="B12" s="17" t="s">
        <v>155</v>
      </c>
      <c r="C12" s="206" t="s">
        <v>210</v>
      </c>
      <c r="D12" s="177">
        <v>800004</v>
      </c>
      <c r="E12" s="177">
        <v>800004</v>
      </c>
      <c r="F12" s="177">
        <v>0</v>
      </c>
      <c r="G12" s="177">
        <v>0</v>
      </c>
    </row>
    <row r="13" spans="1:7" ht="51" x14ac:dyDescent="0.25">
      <c r="A13" s="15">
        <v>5</v>
      </c>
      <c r="B13" s="17" t="s">
        <v>157</v>
      </c>
      <c r="C13" s="206" t="s">
        <v>211</v>
      </c>
      <c r="D13" s="177">
        <v>0</v>
      </c>
      <c r="E13" s="177">
        <v>0</v>
      </c>
      <c r="F13" s="177">
        <v>0</v>
      </c>
      <c r="G13" s="177">
        <v>0</v>
      </c>
    </row>
    <row r="14" spans="1:7" ht="25.5" x14ac:dyDescent="0.25">
      <c r="A14" s="15">
        <v>6</v>
      </c>
      <c r="B14" s="17" t="s">
        <v>159</v>
      </c>
      <c r="C14" s="206" t="s">
        <v>213</v>
      </c>
      <c r="D14" s="177">
        <v>0</v>
      </c>
      <c r="E14" s="177">
        <v>0</v>
      </c>
      <c r="F14" s="177">
        <v>0</v>
      </c>
      <c r="G14" s="177">
        <v>0</v>
      </c>
    </row>
    <row r="15" spans="1:7" ht="25.5" x14ac:dyDescent="0.25">
      <c r="A15" s="15">
        <v>7</v>
      </c>
      <c r="B15" s="17" t="s">
        <v>161</v>
      </c>
      <c r="C15" s="206" t="s">
        <v>141</v>
      </c>
      <c r="D15" s="177">
        <v>10200000</v>
      </c>
      <c r="E15" s="177">
        <v>10200000</v>
      </c>
      <c r="F15" s="177">
        <v>0</v>
      </c>
      <c r="G15" s="177">
        <v>0</v>
      </c>
    </row>
    <row r="16" spans="1:7" ht="63.75" x14ac:dyDescent="0.25">
      <c r="A16" s="15">
        <v>8</v>
      </c>
      <c r="B16" s="17" t="s">
        <v>163</v>
      </c>
      <c r="C16" s="206" t="s">
        <v>493</v>
      </c>
      <c r="D16" s="177">
        <v>810000</v>
      </c>
      <c r="E16" s="177">
        <v>810000</v>
      </c>
      <c r="F16" s="177">
        <v>0</v>
      </c>
      <c r="G16" s="177">
        <v>0</v>
      </c>
    </row>
    <row r="17" spans="1:7" ht="63.75" x14ac:dyDescent="0.25">
      <c r="A17" s="15">
        <v>9</v>
      </c>
      <c r="B17" s="17" t="s">
        <v>494</v>
      </c>
      <c r="C17" s="206" t="s">
        <v>495</v>
      </c>
      <c r="D17" s="177">
        <v>0</v>
      </c>
      <c r="E17" s="177">
        <v>0</v>
      </c>
      <c r="F17" s="177">
        <v>0</v>
      </c>
      <c r="G17" s="177">
        <v>0</v>
      </c>
    </row>
    <row r="18" spans="1:7" ht="25.5" x14ac:dyDescent="0.25">
      <c r="A18" s="15">
        <v>10</v>
      </c>
      <c r="B18" s="17" t="s">
        <v>496</v>
      </c>
      <c r="C18" s="206" t="s">
        <v>497</v>
      </c>
      <c r="D18" s="177">
        <v>500</v>
      </c>
      <c r="E18" s="177">
        <v>500</v>
      </c>
      <c r="F18" s="177">
        <v>0</v>
      </c>
      <c r="G18" s="177">
        <v>0</v>
      </c>
    </row>
    <row r="19" spans="1:7" ht="51" x14ac:dyDescent="0.25">
      <c r="A19" s="15">
        <v>11</v>
      </c>
      <c r="B19" s="17" t="s">
        <v>498</v>
      </c>
      <c r="C19" s="206" t="s">
        <v>222</v>
      </c>
      <c r="D19" s="177">
        <v>0</v>
      </c>
      <c r="E19" s="177">
        <v>0</v>
      </c>
      <c r="F19" s="177">
        <v>0</v>
      </c>
      <c r="G19" s="177">
        <v>0</v>
      </c>
    </row>
    <row r="20" spans="1:7" ht="51" x14ac:dyDescent="0.25">
      <c r="A20" s="15">
        <v>12</v>
      </c>
      <c r="B20" s="17" t="s">
        <v>499</v>
      </c>
      <c r="C20" s="206" t="s">
        <v>224</v>
      </c>
      <c r="D20" s="177">
        <v>0</v>
      </c>
      <c r="E20" s="177">
        <v>0</v>
      </c>
      <c r="F20" s="177">
        <v>0</v>
      </c>
      <c r="G20" s="177">
        <v>0</v>
      </c>
    </row>
    <row r="21" spans="1:7" ht="38.25" x14ac:dyDescent="0.25">
      <c r="A21" s="15">
        <v>13</v>
      </c>
      <c r="B21" s="17" t="s">
        <v>500</v>
      </c>
      <c r="C21" s="206" t="s">
        <v>226</v>
      </c>
      <c r="D21" s="177">
        <v>0</v>
      </c>
      <c r="E21" s="177">
        <v>0</v>
      </c>
      <c r="F21" s="177">
        <v>0</v>
      </c>
      <c r="G21" s="177">
        <v>0</v>
      </c>
    </row>
    <row r="22" spans="1:7" ht="114.75" x14ac:dyDescent="0.25">
      <c r="A22" s="15">
        <v>14</v>
      </c>
      <c r="B22" s="16" t="s">
        <v>165</v>
      </c>
      <c r="C22" s="204" t="s">
        <v>501</v>
      </c>
      <c r="D22" s="168">
        <v>0</v>
      </c>
      <c r="E22" s="168">
        <v>0</v>
      </c>
      <c r="F22" s="168">
        <v>0</v>
      </c>
      <c r="G22" s="168">
        <v>0</v>
      </c>
    </row>
    <row r="23" spans="1:7" ht="51" x14ac:dyDescent="0.25">
      <c r="A23" s="15">
        <v>15</v>
      </c>
      <c r="B23" s="17" t="s">
        <v>167</v>
      </c>
      <c r="C23" s="206" t="s">
        <v>168</v>
      </c>
      <c r="D23" s="177">
        <v>0</v>
      </c>
      <c r="E23" s="177">
        <v>0</v>
      </c>
      <c r="F23" s="177">
        <v>0</v>
      </c>
      <c r="G23" s="177">
        <v>0</v>
      </c>
    </row>
    <row r="24" spans="1:7" ht="102" x14ac:dyDescent="0.25">
      <c r="A24" s="15">
        <v>16</v>
      </c>
      <c r="B24" s="17" t="s">
        <v>169</v>
      </c>
      <c r="C24" s="206" t="s">
        <v>502</v>
      </c>
      <c r="D24" s="177">
        <v>0</v>
      </c>
      <c r="E24" s="177">
        <v>0</v>
      </c>
      <c r="F24" s="177">
        <v>0</v>
      </c>
      <c r="G24" s="177">
        <v>0</v>
      </c>
    </row>
    <row r="25" spans="1:7" ht="114.75" x14ac:dyDescent="0.25">
      <c r="A25" s="15">
        <v>17</v>
      </c>
      <c r="B25" s="17" t="s">
        <v>171</v>
      </c>
      <c r="C25" s="206" t="s">
        <v>503</v>
      </c>
      <c r="D25" s="177">
        <v>0</v>
      </c>
      <c r="E25" s="177">
        <v>0</v>
      </c>
      <c r="F25" s="177">
        <v>0</v>
      </c>
      <c r="G25" s="177">
        <v>0</v>
      </c>
    </row>
    <row r="26" spans="1:7" ht="38.25" x14ac:dyDescent="0.25">
      <c r="A26" s="15">
        <v>18</v>
      </c>
      <c r="B26" s="17" t="s">
        <v>173</v>
      </c>
      <c r="C26" s="206" t="s">
        <v>504</v>
      </c>
      <c r="D26" s="177">
        <v>0</v>
      </c>
      <c r="E26" s="175"/>
      <c r="F26" s="175"/>
      <c r="G26" s="175"/>
    </row>
    <row r="27" spans="1:7" ht="38.25" x14ac:dyDescent="0.25">
      <c r="A27" s="15">
        <v>19</v>
      </c>
      <c r="B27" s="16" t="s">
        <v>179</v>
      </c>
      <c r="C27" s="127" t="s">
        <v>68</v>
      </c>
      <c r="D27" s="168">
        <v>0</v>
      </c>
      <c r="E27" s="168">
        <v>0</v>
      </c>
      <c r="F27" s="168">
        <v>0</v>
      </c>
      <c r="G27" s="168">
        <v>0</v>
      </c>
    </row>
    <row r="28" spans="1:7" ht="114.75" x14ac:dyDescent="0.25">
      <c r="A28" s="15">
        <v>20</v>
      </c>
      <c r="B28" s="16" t="s">
        <v>323</v>
      </c>
      <c r="C28" s="127" t="s">
        <v>505</v>
      </c>
      <c r="D28" s="168">
        <v>0</v>
      </c>
      <c r="E28" s="168">
        <v>0</v>
      </c>
      <c r="F28" s="168">
        <v>0</v>
      </c>
      <c r="G28" s="168">
        <v>0</v>
      </c>
    </row>
    <row r="29" spans="1:7" ht="76.5" x14ac:dyDescent="0.25">
      <c r="A29" s="15">
        <v>21</v>
      </c>
      <c r="B29" s="17" t="s">
        <v>195</v>
      </c>
      <c r="C29" s="206" t="s">
        <v>182</v>
      </c>
      <c r="D29" s="177">
        <v>0</v>
      </c>
      <c r="E29" s="177">
        <v>0</v>
      </c>
      <c r="F29" s="177">
        <v>0</v>
      </c>
      <c r="G29" s="177">
        <v>0</v>
      </c>
    </row>
    <row r="30" spans="1:7" ht="102" x14ac:dyDescent="0.25">
      <c r="A30" s="15">
        <v>22</v>
      </c>
      <c r="B30" s="17" t="s">
        <v>197</v>
      </c>
      <c r="C30" s="206" t="s">
        <v>502</v>
      </c>
      <c r="D30" s="177">
        <v>0</v>
      </c>
      <c r="E30" s="177">
        <v>0</v>
      </c>
      <c r="F30" s="177">
        <v>0</v>
      </c>
      <c r="G30" s="177">
        <v>0</v>
      </c>
    </row>
    <row r="31" spans="1:7" ht="114.75" x14ac:dyDescent="0.25">
      <c r="A31" s="15">
        <v>23</v>
      </c>
      <c r="B31" s="17" t="s">
        <v>199</v>
      </c>
      <c r="C31" s="206" t="s">
        <v>506</v>
      </c>
      <c r="D31" s="177">
        <v>0</v>
      </c>
      <c r="E31" s="177">
        <v>0</v>
      </c>
      <c r="F31" s="177">
        <v>0</v>
      </c>
      <c r="G31" s="177">
        <v>0</v>
      </c>
    </row>
    <row r="32" spans="1:7" ht="38.25" x14ac:dyDescent="0.25">
      <c r="A32" s="15">
        <v>24</v>
      </c>
      <c r="B32" s="17" t="s">
        <v>201</v>
      </c>
      <c r="C32" s="206" t="s">
        <v>507</v>
      </c>
      <c r="D32" s="177">
        <v>0</v>
      </c>
      <c r="E32" s="175"/>
      <c r="F32" s="175"/>
      <c r="G32" s="175"/>
    </row>
    <row r="33" spans="1:7" ht="63.75" x14ac:dyDescent="0.25">
      <c r="A33" s="15">
        <v>25</v>
      </c>
      <c r="B33" s="16" t="s">
        <v>207</v>
      </c>
      <c r="C33" s="127" t="s">
        <v>508</v>
      </c>
      <c r="D33" s="168">
        <v>0</v>
      </c>
      <c r="E33" s="168">
        <v>0</v>
      </c>
      <c r="F33" s="168">
        <v>0</v>
      </c>
      <c r="G33" s="168">
        <v>0</v>
      </c>
    </row>
    <row r="34" spans="1:7" ht="38.25" x14ac:dyDescent="0.25">
      <c r="A34" s="15">
        <v>26</v>
      </c>
      <c r="B34" s="17" t="s">
        <v>17</v>
      </c>
      <c r="C34" s="206" t="s">
        <v>230</v>
      </c>
      <c r="D34" s="177">
        <v>0</v>
      </c>
      <c r="E34" s="177">
        <v>0</v>
      </c>
      <c r="F34" s="177">
        <v>0</v>
      </c>
      <c r="G34" s="177">
        <v>0</v>
      </c>
    </row>
    <row r="35" spans="1:7" ht="25.5" x14ac:dyDescent="0.25">
      <c r="A35" s="15">
        <v>27</v>
      </c>
      <c r="B35" s="17" t="s">
        <v>19</v>
      </c>
      <c r="C35" s="206" t="s">
        <v>232</v>
      </c>
      <c r="D35" s="177">
        <v>0</v>
      </c>
      <c r="E35" s="177">
        <v>0</v>
      </c>
      <c r="F35" s="177">
        <v>0</v>
      </c>
      <c r="G35" s="177">
        <v>0</v>
      </c>
    </row>
    <row r="36" spans="1:7" ht="51" x14ac:dyDescent="0.25">
      <c r="A36" s="15">
        <v>28</v>
      </c>
      <c r="B36" s="17" t="s">
        <v>21</v>
      </c>
      <c r="C36" s="206" t="s">
        <v>234</v>
      </c>
      <c r="D36" s="177">
        <v>0</v>
      </c>
      <c r="E36" s="177">
        <v>0</v>
      </c>
      <c r="F36" s="177">
        <v>0</v>
      </c>
      <c r="G36" s="177">
        <v>0</v>
      </c>
    </row>
    <row r="37" spans="1:7" ht="51" x14ac:dyDescent="0.25">
      <c r="A37" s="15">
        <v>29</v>
      </c>
      <c r="B37" s="16" t="s">
        <v>227</v>
      </c>
      <c r="C37" s="127" t="s">
        <v>74</v>
      </c>
      <c r="D37" s="168">
        <v>0</v>
      </c>
      <c r="E37" s="168">
        <v>0</v>
      </c>
      <c r="F37" s="168">
        <v>0</v>
      </c>
      <c r="G37" s="168">
        <v>0</v>
      </c>
    </row>
    <row r="38" spans="1:7" ht="63.75" x14ac:dyDescent="0.25">
      <c r="A38" s="15">
        <v>30</v>
      </c>
      <c r="B38" s="16" t="s">
        <v>340</v>
      </c>
      <c r="C38" s="127" t="s">
        <v>76</v>
      </c>
      <c r="D38" s="168">
        <v>0</v>
      </c>
      <c r="E38" s="168">
        <v>0</v>
      </c>
      <c r="F38" s="168">
        <v>0</v>
      </c>
      <c r="G38" s="168">
        <v>0</v>
      </c>
    </row>
    <row r="39" spans="1:7" ht="76.5" x14ac:dyDescent="0.25">
      <c r="A39" s="15">
        <v>31</v>
      </c>
      <c r="B39" s="16" t="s">
        <v>249</v>
      </c>
      <c r="C39" s="127" t="s">
        <v>509</v>
      </c>
      <c r="D39" s="168">
        <v>11810504</v>
      </c>
      <c r="E39" s="168">
        <v>11810504</v>
      </c>
      <c r="F39" s="168">
        <v>0</v>
      </c>
      <c r="G39" s="168">
        <v>0</v>
      </c>
    </row>
    <row r="40" spans="1:7" ht="63.75" x14ac:dyDescent="0.25">
      <c r="A40" s="15">
        <v>32</v>
      </c>
      <c r="B40" s="16" t="s">
        <v>349</v>
      </c>
      <c r="C40" s="127" t="s">
        <v>510</v>
      </c>
      <c r="D40" s="168">
        <v>154389960</v>
      </c>
      <c r="E40" s="168">
        <v>154389960</v>
      </c>
      <c r="F40" s="168">
        <v>0</v>
      </c>
      <c r="G40" s="168">
        <v>0</v>
      </c>
    </row>
    <row r="41" spans="1:7" ht="63.75" x14ac:dyDescent="0.25">
      <c r="A41" s="15">
        <v>33</v>
      </c>
      <c r="B41" s="17" t="s">
        <v>511</v>
      </c>
      <c r="C41" s="206" t="s">
        <v>512</v>
      </c>
      <c r="D41" s="177">
        <v>0</v>
      </c>
      <c r="E41" s="177">
        <v>0</v>
      </c>
      <c r="F41" s="177">
        <v>0</v>
      </c>
      <c r="G41" s="177">
        <v>0</v>
      </c>
    </row>
    <row r="42" spans="1:7" ht="63.75" x14ac:dyDescent="0.25">
      <c r="A42" s="15">
        <v>34</v>
      </c>
      <c r="B42" s="17" t="s">
        <v>513</v>
      </c>
      <c r="C42" s="206" t="s">
        <v>514</v>
      </c>
      <c r="D42" s="177">
        <v>0</v>
      </c>
      <c r="E42" s="177">
        <v>0</v>
      </c>
      <c r="F42" s="177">
        <v>0</v>
      </c>
      <c r="G42" s="177">
        <v>0</v>
      </c>
    </row>
    <row r="43" spans="1:7" ht="102" x14ac:dyDescent="0.25">
      <c r="A43" s="15">
        <v>35</v>
      </c>
      <c r="B43" s="17" t="s">
        <v>515</v>
      </c>
      <c r="C43" s="206" t="s">
        <v>516</v>
      </c>
      <c r="D43" s="177">
        <v>154389960</v>
      </c>
      <c r="E43" s="177">
        <v>154389960</v>
      </c>
      <c r="F43" s="177">
        <v>0</v>
      </c>
      <c r="G43" s="177">
        <v>0</v>
      </c>
    </row>
    <row r="44" spans="1:7" ht="63.75" x14ac:dyDescent="0.25">
      <c r="A44" s="15">
        <v>36</v>
      </c>
      <c r="B44" s="16" t="s">
        <v>351</v>
      </c>
      <c r="C44" s="204" t="s">
        <v>517</v>
      </c>
      <c r="D44" s="168">
        <v>166200464</v>
      </c>
      <c r="E44" s="168">
        <v>166200464</v>
      </c>
      <c r="F44" s="168">
        <v>0</v>
      </c>
      <c r="G44" s="168">
        <v>0</v>
      </c>
    </row>
    <row r="45" spans="1:7" ht="15.75" x14ac:dyDescent="0.25">
      <c r="A45" s="31"/>
      <c r="B45" s="32"/>
      <c r="C45" s="31"/>
      <c r="D45" s="33"/>
      <c r="E45" s="33"/>
      <c r="F45" s="33"/>
      <c r="G45" s="33"/>
    </row>
    <row r="46" spans="1:7" ht="15.75" x14ac:dyDescent="0.25">
      <c r="A46" s="112" t="s">
        <v>80</v>
      </c>
      <c r="B46" s="112"/>
      <c r="C46" s="112"/>
      <c r="D46" s="112"/>
      <c r="E46" s="47"/>
      <c r="F46" s="47"/>
      <c r="G46" s="47"/>
    </row>
    <row r="47" spans="1:7" ht="15.75" x14ac:dyDescent="0.25">
      <c r="A47" s="31"/>
      <c r="B47" s="32"/>
      <c r="C47" s="31"/>
      <c r="D47" s="33"/>
      <c r="E47" s="33"/>
      <c r="F47" s="33"/>
      <c r="G47" s="33"/>
    </row>
    <row r="48" spans="1:7" x14ac:dyDescent="0.25">
      <c r="A48" s="55"/>
      <c r="B48" s="55" t="s">
        <v>4</v>
      </c>
      <c r="C48" s="55" t="s">
        <v>5</v>
      </c>
      <c r="D48" s="55" t="s">
        <v>6</v>
      </c>
      <c r="E48" s="55" t="s">
        <v>7</v>
      </c>
      <c r="F48" s="55" t="s">
        <v>38</v>
      </c>
      <c r="G48" s="55" t="s">
        <v>39</v>
      </c>
    </row>
    <row r="49" spans="1:7" ht="89.25" x14ac:dyDescent="0.25">
      <c r="A49" s="15">
        <v>1</v>
      </c>
      <c r="B49" s="16" t="s">
        <v>470</v>
      </c>
      <c r="C49" s="16" t="s">
        <v>471</v>
      </c>
      <c r="D49" s="60" t="s">
        <v>114</v>
      </c>
      <c r="E49" s="119" t="s">
        <v>148</v>
      </c>
      <c r="F49" s="119" t="s">
        <v>149</v>
      </c>
      <c r="G49" s="119" t="s">
        <v>150</v>
      </c>
    </row>
    <row r="50" spans="1:7" ht="76.5" x14ac:dyDescent="0.25">
      <c r="A50" s="15">
        <v>2</v>
      </c>
      <c r="B50" s="16" t="s">
        <v>151</v>
      </c>
      <c r="C50" s="127" t="s">
        <v>518</v>
      </c>
      <c r="D50" s="168">
        <v>164233966</v>
      </c>
      <c r="E50" s="168">
        <v>164233966</v>
      </c>
      <c r="F50" s="168">
        <v>0</v>
      </c>
      <c r="G50" s="168">
        <v>0</v>
      </c>
    </row>
    <row r="51" spans="1:7" ht="25.5" x14ac:dyDescent="0.25">
      <c r="A51" s="15">
        <v>3</v>
      </c>
      <c r="B51" s="17" t="s">
        <v>153</v>
      </c>
      <c r="C51" s="206" t="s">
        <v>135</v>
      </c>
      <c r="D51" s="177">
        <v>115746946</v>
      </c>
      <c r="E51" s="177">
        <v>115746946</v>
      </c>
      <c r="F51" s="177">
        <v>0</v>
      </c>
      <c r="G51" s="177">
        <v>0</v>
      </c>
    </row>
    <row r="52" spans="1:7" ht="76.5" x14ac:dyDescent="0.25">
      <c r="A52" s="15">
        <v>4</v>
      </c>
      <c r="B52" s="17" t="s">
        <v>155</v>
      </c>
      <c r="C52" s="206" t="s">
        <v>311</v>
      </c>
      <c r="D52" s="177">
        <v>14973622</v>
      </c>
      <c r="E52" s="177">
        <v>14973622</v>
      </c>
      <c r="F52" s="177">
        <v>0</v>
      </c>
      <c r="G52" s="177">
        <v>0</v>
      </c>
    </row>
    <row r="53" spans="1:7" ht="25.5" x14ac:dyDescent="0.25">
      <c r="A53" s="15">
        <v>5</v>
      </c>
      <c r="B53" s="17" t="s">
        <v>157</v>
      </c>
      <c r="C53" s="206" t="s">
        <v>86</v>
      </c>
      <c r="D53" s="177">
        <v>33513398</v>
      </c>
      <c r="E53" s="177">
        <v>33513398</v>
      </c>
      <c r="F53" s="177">
        <v>0</v>
      </c>
      <c r="G53" s="177">
        <v>0</v>
      </c>
    </row>
    <row r="54" spans="1:7" ht="38.25" x14ac:dyDescent="0.25">
      <c r="A54" s="15">
        <v>6</v>
      </c>
      <c r="B54" s="17" t="s">
        <v>159</v>
      </c>
      <c r="C54" s="206" t="s">
        <v>88</v>
      </c>
      <c r="D54" s="177">
        <v>0</v>
      </c>
      <c r="E54" s="177">
        <v>0</v>
      </c>
      <c r="F54" s="177">
        <v>0</v>
      </c>
      <c r="G54" s="177">
        <v>0</v>
      </c>
    </row>
    <row r="55" spans="1:7" ht="51" x14ac:dyDescent="0.25">
      <c r="A55" s="15">
        <v>7</v>
      </c>
      <c r="B55" s="17" t="s">
        <v>161</v>
      </c>
      <c r="C55" s="206" t="s">
        <v>137</v>
      </c>
      <c r="D55" s="177">
        <v>0</v>
      </c>
      <c r="E55" s="177">
        <v>0</v>
      </c>
      <c r="F55" s="177">
        <v>0</v>
      </c>
      <c r="G55" s="177">
        <v>0</v>
      </c>
    </row>
    <row r="56" spans="1:7" ht="89.25" x14ac:dyDescent="0.25">
      <c r="A56" s="15">
        <v>8</v>
      </c>
      <c r="B56" s="16" t="s">
        <v>165</v>
      </c>
      <c r="C56" s="127" t="s">
        <v>519</v>
      </c>
      <c r="D56" s="168">
        <v>1966498</v>
      </c>
      <c r="E56" s="168">
        <v>1966498</v>
      </c>
      <c r="F56" s="168">
        <v>0</v>
      </c>
      <c r="G56" s="168">
        <v>0</v>
      </c>
    </row>
    <row r="57" spans="1:7" ht="25.5" x14ac:dyDescent="0.25">
      <c r="A57" s="15">
        <v>9</v>
      </c>
      <c r="B57" s="17" t="s">
        <v>167</v>
      </c>
      <c r="C57" s="206" t="s">
        <v>92</v>
      </c>
      <c r="D57" s="177">
        <v>1966498</v>
      </c>
      <c r="E57" s="177">
        <v>1966498</v>
      </c>
      <c r="F57" s="177">
        <v>0</v>
      </c>
      <c r="G57" s="177">
        <v>0</v>
      </c>
    </row>
    <row r="58" spans="1:7" x14ac:dyDescent="0.25">
      <c r="A58" s="15">
        <v>10</v>
      </c>
      <c r="B58" s="17" t="s">
        <v>169</v>
      </c>
      <c r="C58" s="206" t="s">
        <v>94</v>
      </c>
      <c r="D58" s="177">
        <v>0</v>
      </c>
      <c r="E58" s="177">
        <v>0</v>
      </c>
      <c r="F58" s="177">
        <v>0</v>
      </c>
      <c r="G58" s="177">
        <v>0</v>
      </c>
    </row>
    <row r="59" spans="1:7" ht="51" x14ac:dyDescent="0.25">
      <c r="A59" s="15">
        <v>11</v>
      </c>
      <c r="B59" s="17" t="s">
        <v>171</v>
      </c>
      <c r="C59" s="206" t="s">
        <v>520</v>
      </c>
      <c r="D59" s="177">
        <v>0</v>
      </c>
      <c r="E59" s="177">
        <v>0</v>
      </c>
      <c r="F59" s="177">
        <v>0</v>
      </c>
      <c r="G59" s="177">
        <v>0</v>
      </c>
    </row>
    <row r="60" spans="1:7" ht="114.75" x14ac:dyDescent="0.25">
      <c r="A60" s="15">
        <v>12</v>
      </c>
      <c r="B60" s="17" t="s">
        <v>173</v>
      </c>
      <c r="C60" s="206" t="s">
        <v>521</v>
      </c>
      <c r="D60" s="177">
        <v>0</v>
      </c>
      <c r="E60" s="175"/>
      <c r="F60" s="175"/>
      <c r="G60" s="175"/>
    </row>
    <row r="61" spans="1:7" ht="38.25" x14ac:dyDescent="0.25">
      <c r="A61" s="15">
        <v>13</v>
      </c>
      <c r="B61" s="16" t="s">
        <v>179</v>
      </c>
      <c r="C61" s="127" t="s">
        <v>98</v>
      </c>
      <c r="D61" s="168">
        <v>0</v>
      </c>
      <c r="E61" s="168">
        <v>0</v>
      </c>
      <c r="F61" s="168">
        <v>0</v>
      </c>
      <c r="G61" s="168">
        <v>0</v>
      </c>
    </row>
    <row r="62" spans="1:7" ht="63.75" x14ac:dyDescent="0.25">
      <c r="A62" s="15">
        <v>14</v>
      </c>
      <c r="B62" s="16" t="s">
        <v>323</v>
      </c>
      <c r="C62" s="204" t="s">
        <v>522</v>
      </c>
      <c r="D62" s="168">
        <v>166200464</v>
      </c>
      <c r="E62" s="168">
        <v>166200464</v>
      </c>
      <c r="F62" s="168">
        <v>0</v>
      </c>
      <c r="G62" s="168">
        <v>0</v>
      </c>
    </row>
    <row r="63" spans="1:7" ht="15.75" x14ac:dyDescent="0.25">
      <c r="A63" s="31"/>
      <c r="B63" s="32"/>
      <c r="C63" s="31"/>
      <c r="D63" s="33"/>
      <c r="E63" s="33"/>
      <c r="F63" s="33"/>
      <c r="G63" s="33"/>
    </row>
    <row r="64" spans="1:7" ht="15.75" x14ac:dyDescent="0.25">
      <c r="A64" s="112" t="s">
        <v>490</v>
      </c>
      <c r="B64" s="112"/>
      <c r="C64" s="112"/>
      <c r="D64" s="112"/>
      <c r="E64" s="47"/>
      <c r="F64" s="47"/>
      <c r="G64" s="47"/>
    </row>
    <row r="65" spans="1:7" ht="15.75" x14ac:dyDescent="0.25">
      <c r="A65" s="31"/>
      <c r="B65" s="32"/>
      <c r="C65" s="31"/>
      <c r="D65" s="33"/>
      <c r="E65" s="33"/>
      <c r="F65" s="33"/>
      <c r="G65" s="33"/>
    </row>
    <row r="66" spans="1:7" x14ac:dyDescent="0.25">
      <c r="A66" s="63"/>
      <c r="B66" s="55" t="s">
        <v>4</v>
      </c>
      <c r="C66" s="55" t="s">
        <v>5</v>
      </c>
      <c r="D66" s="55" t="s">
        <v>6</v>
      </c>
      <c r="E66" s="55" t="s">
        <v>7</v>
      </c>
      <c r="F66" s="55" t="s">
        <v>38</v>
      </c>
      <c r="G66" s="55" t="s">
        <v>39</v>
      </c>
    </row>
    <row r="67" spans="1:7" x14ac:dyDescent="0.25">
      <c r="A67" s="15">
        <v>1</v>
      </c>
      <c r="B67" s="59" t="s">
        <v>356</v>
      </c>
      <c r="C67" s="150" t="s">
        <v>357</v>
      </c>
      <c r="D67" s="168">
        <v>16</v>
      </c>
      <c r="E67" s="20">
        <v>16</v>
      </c>
      <c r="F67" s="20">
        <v>0</v>
      </c>
      <c r="G67" s="20">
        <v>0</v>
      </c>
    </row>
    <row r="68" spans="1:7" x14ac:dyDescent="0.25">
      <c r="A68" s="15">
        <v>2</v>
      </c>
      <c r="B68" s="59" t="s">
        <v>358</v>
      </c>
      <c r="C68" s="150" t="s">
        <v>359</v>
      </c>
      <c r="D68" s="168">
        <v>0</v>
      </c>
      <c r="E68" s="20">
        <v>0</v>
      </c>
      <c r="F68" s="20">
        <v>0</v>
      </c>
      <c r="G68" s="20">
        <v>0</v>
      </c>
    </row>
    <row r="69" spans="1:7" x14ac:dyDescent="0.25">
      <c r="A69" s="1"/>
      <c r="B69" s="209"/>
      <c r="C69" s="1"/>
      <c r="D69" s="1"/>
      <c r="E69" s="1"/>
      <c r="F69" s="1"/>
      <c r="G69" s="1"/>
    </row>
  </sheetData>
  <mergeCells count="4">
    <mergeCell ref="A1:G1"/>
    <mergeCell ref="B2:D2"/>
    <mergeCell ref="A3:G3"/>
    <mergeCell ref="A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7A2C0-C553-42F3-9BC6-69EE1989E10A}">
  <dimension ref="A1:G69"/>
  <sheetViews>
    <sheetView workbookViewId="0">
      <selection activeCell="J15" sqref="J15"/>
    </sheetView>
  </sheetViews>
  <sheetFormatPr defaultRowHeight="15" x14ac:dyDescent="0.25"/>
  <cols>
    <col min="3" max="3" width="16.140625" customWidth="1"/>
    <col min="4" max="4" width="14.7109375" customWidth="1"/>
    <col min="5" max="5" width="14.85546875" customWidth="1"/>
  </cols>
  <sheetData>
    <row r="1" spans="1:7" ht="15.75" x14ac:dyDescent="0.25">
      <c r="A1" s="196" t="s">
        <v>525</v>
      </c>
      <c r="B1" s="196"/>
      <c r="C1" s="196"/>
      <c r="D1" s="196"/>
      <c r="E1" s="196"/>
      <c r="F1" s="196"/>
      <c r="G1" s="196"/>
    </row>
    <row r="2" spans="1:7" ht="15.75" x14ac:dyDescent="0.25">
      <c r="A2" s="156"/>
      <c r="B2" s="197"/>
      <c r="C2" s="197"/>
      <c r="D2" s="197"/>
      <c r="E2" s="198"/>
      <c r="F2" s="198"/>
      <c r="G2" s="198"/>
    </row>
    <row r="3" spans="1:7" ht="15.75" x14ac:dyDescent="0.25">
      <c r="A3" s="199" t="s">
        <v>144</v>
      </c>
      <c r="B3" s="199"/>
      <c r="C3" s="199"/>
      <c r="D3" s="199"/>
      <c r="E3" s="199"/>
      <c r="F3" s="199"/>
      <c r="G3" s="199"/>
    </row>
    <row r="4" spans="1:7" ht="15.75" x14ac:dyDescent="0.25">
      <c r="A4" s="199" t="s">
        <v>469</v>
      </c>
      <c r="B4" s="199"/>
      <c r="C4" s="199"/>
      <c r="D4" s="199"/>
      <c r="E4" s="199"/>
      <c r="F4" s="199"/>
      <c r="G4" s="199"/>
    </row>
    <row r="5" spans="1:7" ht="15.75" x14ac:dyDescent="0.25">
      <c r="A5" s="31"/>
      <c r="B5" s="32"/>
      <c r="C5" s="31"/>
      <c r="D5" s="33"/>
      <c r="E5" s="33"/>
      <c r="F5" s="33"/>
      <c r="G5" s="33"/>
    </row>
    <row r="6" spans="1:7" ht="15.75" x14ac:dyDescent="0.25">
      <c r="A6" s="112" t="s">
        <v>37</v>
      </c>
      <c r="B6" s="112"/>
      <c r="C6" s="112"/>
      <c r="D6" s="112"/>
      <c r="E6" s="47"/>
      <c r="F6" s="47"/>
      <c r="G6" s="47"/>
    </row>
    <row r="7" spans="1:7" ht="15.75" x14ac:dyDescent="0.25">
      <c r="A7" s="31"/>
      <c r="B7" s="32"/>
      <c r="C7" s="31"/>
      <c r="D7" s="33"/>
      <c r="E7" s="33"/>
      <c r="F7" s="33"/>
      <c r="G7" s="33"/>
    </row>
    <row r="8" spans="1:7" x14ac:dyDescent="0.25">
      <c r="A8" s="55"/>
      <c r="B8" s="55" t="s">
        <v>4</v>
      </c>
      <c r="C8" s="55" t="s">
        <v>5</v>
      </c>
      <c r="D8" s="55" t="s">
        <v>6</v>
      </c>
      <c r="E8" s="55" t="s">
        <v>7</v>
      </c>
      <c r="F8" s="55" t="s">
        <v>38</v>
      </c>
      <c r="G8" s="55" t="s">
        <v>39</v>
      </c>
    </row>
    <row r="9" spans="1:7" ht="89.25" x14ac:dyDescent="0.25">
      <c r="A9" s="15">
        <v>1</v>
      </c>
      <c r="B9" s="16" t="s">
        <v>470</v>
      </c>
      <c r="C9" s="16" t="s">
        <v>471</v>
      </c>
      <c r="D9" s="60" t="s">
        <v>114</v>
      </c>
      <c r="E9" s="119" t="s">
        <v>148</v>
      </c>
      <c r="F9" s="119" t="s">
        <v>149</v>
      </c>
      <c r="G9" s="119" t="s">
        <v>150</v>
      </c>
    </row>
    <row r="10" spans="1:7" ht="51" x14ac:dyDescent="0.25">
      <c r="A10" s="15">
        <v>2</v>
      </c>
      <c r="B10" s="16" t="s">
        <v>151</v>
      </c>
      <c r="C10" s="204" t="s">
        <v>492</v>
      </c>
      <c r="D10" s="168">
        <v>9000010</v>
      </c>
      <c r="E10" s="168">
        <v>9000010</v>
      </c>
      <c r="F10" s="168">
        <v>0</v>
      </c>
      <c r="G10" s="168">
        <v>0</v>
      </c>
    </row>
    <row r="11" spans="1:7" ht="38.25" x14ac:dyDescent="0.25">
      <c r="A11" s="15">
        <v>3</v>
      </c>
      <c r="B11" s="17" t="s">
        <v>153</v>
      </c>
      <c r="C11" s="206" t="s">
        <v>209</v>
      </c>
      <c r="D11" s="177">
        <v>0</v>
      </c>
      <c r="E11" s="177">
        <v>0</v>
      </c>
      <c r="F11" s="177">
        <v>0</v>
      </c>
      <c r="G11" s="177">
        <v>0</v>
      </c>
    </row>
    <row r="12" spans="1:7" ht="38.25" x14ac:dyDescent="0.25">
      <c r="A12" s="15">
        <v>4</v>
      </c>
      <c r="B12" s="17" t="s">
        <v>155</v>
      </c>
      <c r="C12" s="206" t="s">
        <v>210</v>
      </c>
      <c r="D12" s="177">
        <v>8362210</v>
      </c>
      <c r="E12" s="177">
        <v>8362210</v>
      </c>
      <c r="F12" s="177">
        <v>0</v>
      </c>
      <c r="G12" s="177">
        <v>0</v>
      </c>
    </row>
    <row r="13" spans="1:7" ht="51" x14ac:dyDescent="0.25">
      <c r="A13" s="15">
        <v>5</v>
      </c>
      <c r="B13" s="17" t="s">
        <v>157</v>
      </c>
      <c r="C13" s="206" t="s">
        <v>211</v>
      </c>
      <c r="D13" s="177">
        <v>0</v>
      </c>
      <c r="E13" s="177">
        <v>0</v>
      </c>
      <c r="F13" s="177">
        <v>0</v>
      </c>
      <c r="G13" s="177">
        <v>0</v>
      </c>
    </row>
    <row r="14" spans="1:7" ht="25.5" x14ac:dyDescent="0.25">
      <c r="A14" s="15">
        <v>6</v>
      </c>
      <c r="B14" s="17" t="s">
        <v>159</v>
      </c>
      <c r="C14" s="206" t="s">
        <v>213</v>
      </c>
      <c r="D14" s="177">
        <v>0</v>
      </c>
      <c r="E14" s="177">
        <v>0</v>
      </c>
      <c r="F14" s="177">
        <v>0</v>
      </c>
      <c r="G14" s="177">
        <v>0</v>
      </c>
    </row>
    <row r="15" spans="1:7" ht="25.5" x14ac:dyDescent="0.25">
      <c r="A15" s="15">
        <v>7</v>
      </c>
      <c r="B15" s="17" t="s">
        <v>161</v>
      </c>
      <c r="C15" s="206" t="s">
        <v>141</v>
      </c>
      <c r="D15" s="177">
        <v>0</v>
      </c>
      <c r="E15" s="177">
        <v>0</v>
      </c>
      <c r="F15" s="177">
        <v>0</v>
      </c>
      <c r="G15" s="177">
        <v>0</v>
      </c>
    </row>
    <row r="16" spans="1:7" ht="63.75" x14ac:dyDescent="0.25">
      <c r="A16" s="15">
        <v>8</v>
      </c>
      <c r="B16" s="17" t="s">
        <v>163</v>
      </c>
      <c r="C16" s="206" t="s">
        <v>493</v>
      </c>
      <c r="D16" s="177">
        <v>637800</v>
      </c>
      <c r="E16" s="177">
        <v>637800</v>
      </c>
      <c r="F16" s="177">
        <v>0</v>
      </c>
      <c r="G16" s="177">
        <v>0</v>
      </c>
    </row>
    <row r="17" spans="1:7" ht="63.75" x14ac:dyDescent="0.25">
      <c r="A17" s="15">
        <v>9</v>
      </c>
      <c r="B17" s="17" t="s">
        <v>494</v>
      </c>
      <c r="C17" s="206" t="s">
        <v>495</v>
      </c>
      <c r="D17" s="177">
        <v>0</v>
      </c>
      <c r="E17" s="177">
        <v>0</v>
      </c>
      <c r="F17" s="177">
        <v>0</v>
      </c>
      <c r="G17" s="177">
        <v>0</v>
      </c>
    </row>
    <row r="18" spans="1:7" ht="25.5" x14ac:dyDescent="0.25">
      <c r="A18" s="15">
        <v>10</v>
      </c>
      <c r="B18" s="17" t="s">
        <v>496</v>
      </c>
      <c r="C18" s="206" t="s">
        <v>497</v>
      </c>
      <c r="D18" s="177">
        <v>0</v>
      </c>
      <c r="E18" s="177">
        <v>0</v>
      </c>
      <c r="F18" s="177">
        <v>0</v>
      </c>
      <c r="G18" s="177">
        <v>0</v>
      </c>
    </row>
    <row r="19" spans="1:7" ht="51" x14ac:dyDescent="0.25">
      <c r="A19" s="15">
        <v>11</v>
      </c>
      <c r="B19" s="17" t="s">
        <v>498</v>
      </c>
      <c r="C19" s="206" t="s">
        <v>222</v>
      </c>
      <c r="D19" s="177">
        <v>0</v>
      </c>
      <c r="E19" s="177">
        <v>0</v>
      </c>
      <c r="F19" s="177">
        <v>0</v>
      </c>
      <c r="G19" s="177">
        <v>0</v>
      </c>
    </row>
    <row r="20" spans="1:7" ht="51" x14ac:dyDescent="0.25">
      <c r="A20" s="15">
        <v>12</v>
      </c>
      <c r="B20" s="17" t="s">
        <v>499</v>
      </c>
      <c r="C20" s="206" t="s">
        <v>224</v>
      </c>
      <c r="D20" s="177">
        <v>0</v>
      </c>
      <c r="E20" s="177">
        <v>0</v>
      </c>
      <c r="F20" s="177">
        <v>0</v>
      </c>
      <c r="G20" s="177">
        <v>0</v>
      </c>
    </row>
    <row r="21" spans="1:7" ht="38.25" x14ac:dyDescent="0.25">
      <c r="A21" s="15">
        <v>13</v>
      </c>
      <c r="B21" s="17" t="s">
        <v>500</v>
      </c>
      <c r="C21" s="206" t="s">
        <v>226</v>
      </c>
      <c r="D21" s="177">
        <v>0</v>
      </c>
      <c r="E21" s="177">
        <v>0</v>
      </c>
      <c r="F21" s="177">
        <v>0</v>
      </c>
      <c r="G21" s="177">
        <v>0</v>
      </c>
    </row>
    <row r="22" spans="1:7" ht="114.75" x14ac:dyDescent="0.25">
      <c r="A22" s="15">
        <v>14</v>
      </c>
      <c r="B22" s="16" t="s">
        <v>165</v>
      </c>
      <c r="C22" s="204" t="s">
        <v>501</v>
      </c>
      <c r="D22" s="168">
        <v>0</v>
      </c>
      <c r="E22" s="168">
        <v>0</v>
      </c>
      <c r="F22" s="168">
        <v>0</v>
      </c>
      <c r="G22" s="168">
        <v>0</v>
      </c>
    </row>
    <row r="23" spans="1:7" ht="51" x14ac:dyDescent="0.25">
      <c r="A23" s="15">
        <v>15</v>
      </c>
      <c r="B23" s="17" t="s">
        <v>167</v>
      </c>
      <c r="C23" s="206" t="s">
        <v>168</v>
      </c>
      <c r="D23" s="177">
        <v>0</v>
      </c>
      <c r="E23" s="177">
        <v>0</v>
      </c>
      <c r="F23" s="177">
        <v>0</v>
      </c>
      <c r="G23" s="177">
        <v>0</v>
      </c>
    </row>
    <row r="24" spans="1:7" ht="102" x14ac:dyDescent="0.25">
      <c r="A24" s="15">
        <v>16</v>
      </c>
      <c r="B24" s="17" t="s">
        <v>169</v>
      </c>
      <c r="C24" s="206" t="s">
        <v>502</v>
      </c>
      <c r="D24" s="177">
        <v>0</v>
      </c>
      <c r="E24" s="177">
        <v>0</v>
      </c>
      <c r="F24" s="177">
        <v>0</v>
      </c>
      <c r="G24" s="177">
        <v>0</v>
      </c>
    </row>
    <row r="25" spans="1:7" ht="114.75" x14ac:dyDescent="0.25">
      <c r="A25" s="15">
        <v>17</v>
      </c>
      <c r="B25" s="17" t="s">
        <v>171</v>
      </c>
      <c r="C25" s="206" t="s">
        <v>503</v>
      </c>
      <c r="D25" s="177">
        <v>0</v>
      </c>
      <c r="E25" s="177">
        <v>0</v>
      </c>
      <c r="F25" s="177">
        <v>0</v>
      </c>
      <c r="G25" s="177">
        <v>0</v>
      </c>
    </row>
    <row r="26" spans="1:7" ht="38.25" x14ac:dyDescent="0.25">
      <c r="A26" s="15">
        <v>18</v>
      </c>
      <c r="B26" s="17" t="s">
        <v>173</v>
      </c>
      <c r="C26" s="206" t="s">
        <v>504</v>
      </c>
      <c r="D26" s="177">
        <v>0</v>
      </c>
      <c r="E26" s="175"/>
      <c r="F26" s="175"/>
      <c r="G26" s="175"/>
    </row>
    <row r="27" spans="1:7" ht="38.25" x14ac:dyDescent="0.25">
      <c r="A27" s="15">
        <v>19</v>
      </c>
      <c r="B27" s="16" t="s">
        <v>179</v>
      </c>
      <c r="C27" s="127" t="s">
        <v>68</v>
      </c>
      <c r="D27" s="168">
        <v>0</v>
      </c>
      <c r="E27" s="168">
        <v>0</v>
      </c>
      <c r="F27" s="168">
        <v>0</v>
      </c>
      <c r="G27" s="168">
        <v>0</v>
      </c>
    </row>
    <row r="28" spans="1:7" ht="114.75" x14ac:dyDescent="0.25">
      <c r="A28" s="15">
        <v>20</v>
      </c>
      <c r="B28" s="16" t="s">
        <v>323</v>
      </c>
      <c r="C28" s="127" t="s">
        <v>505</v>
      </c>
      <c r="D28" s="168">
        <v>0</v>
      </c>
      <c r="E28" s="168">
        <v>0</v>
      </c>
      <c r="F28" s="168">
        <v>0</v>
      </c>
      <c r="G28" s="168">
        <v>0</v>
      </c>
    </row>
    <row r="29" spans="1:7" ht="76.5" x14ac:dyDescent="0.25">
      <c r="A29" s="15">
        <v>21</v>
      </c>
      <c r="B29" s="17" t="s">
        <v>195</v>
      </c>
      <c r="C29" s="206" t="s">
        <v>182</v>
      </c>
      <c r="D29" s="177">
        <v>0</v>
      </c>
      <c r="E29" s="177">
        <v>0</v>
      </c>
      <c r="F29" s="177">
        <v>0</v>
      </c>
      <c r="G29" s="177">
        <v>0</v>
      </c>
    </row>
    <row r="30" spans="1:7" ht="102" x14ac:dyDescent="0.25">
      <c r="A30" s="15">
        <v>22</v>
      </c>
      <c r="B30" s="17" t="s">
        <v>197</v>
      </c>
      <c r="C30" s="206" t="s">
        <v>502</v>
      </c>
      <c r="D30" s="177">
        <v>0</v>
      </c>
      <c r="E30" s="177">
        <v>0</v>
      </c>
      <c r="F30" s="177">
        <v>0</v>
      </c>
      <c r="G30" s="177">
        <v>0</v>
      </c>
    </row>
    <row r="31" spans="1:7" ht="114.75" x14ac:dyDescent="0.25">
      <c r="A31" s="15">
        <v>23</v>
      </c>
      <c r="B31" s="17" t="s">
        <v>199</v>
      </c>
      <c r="C31" s="206" t="s">
        <v>506</v>
      </c>
      <c r="D31" s="177">
        <v>0</v>
      </c>
      <c r="E31" s="177">
        <v>0</v>
      </c>
      <c r="F31" s="177">
        <v>0</v>
      </c>
      <c r="G31" s="177">
        <v>0</v>
      </c>
    </row>
    <row r="32" spans="1:7" ht="38.25" x14ac:dyDescent="0.25">
      <c r="A32" s="15">
        <v>24</v>
      </c>
      <c r="B32" s="17" t="s">
        <v>201</v>
      </c>
      <c r="C32" s="206" t="s">
        <v>507</v>
      </c>
      <c r="D32" s="177">
        <v>0</v>
      </c>
      <c r="E32" s="175"/>
      <c r="F32" s="175"/>
      <c r="G32" s="175"/>
    </row>
    <row r="33" spans="1:7" ht="63.75" x14ac:dyDescent="0.25">
      <c r="A33" s="15">
        <v>25</v>
      </c>
      <c r="B33" s="16" t="s">
        <v>207</v>
      </c>
      <c r="C33" s="127" t="s">
        <v>508</v>
      </c>
      <c r="D33" s="168">
        <v>0</v>
      </c>
      <c r="E33" s="168">
        <v>0</v>
      </c>
      <c r="F33" s="168">
        <v>0</v>
      </c>
      <c r="G33" s="168">
        <v>0</v>
      </c>
    </row>
    <row r="34" spans="1:7" ht="38.25" x14ac:dyDescent="0.25">
      <c r="A34" s="15">
        <v>26</v>
      </c>
      <c r="B34" s="17" t="s">
        <v>17</v>
      </c>
      <c r="C34" s="206" t="s">
        <v>230</v>
      </c>
      <c r="D34" s="177">
        <v>0</v>
      </c>
      <c r="E34" s="177">
        <v>0</v>
      </c>
      <c r="F34" s="177">
        <v>0</v>
      </c>
      <c r="G34" s="177">
        <v>0</v>
      </c>
    </row>
    <row r="35" spans="1:7" ht="25.5" x14ac:dyDescent="0.25">
      <c r="A35" s="15">
        <v>27</v>
      </c>
      <c r="B35" s="17" t="s">
        <v>19</v>
      </c>
      <c r="C35" s="206" t="s">
        <v>232</v>
      </c>
      <c r="D35" s="177">
        <v>0</v>
      </c>
      <c r="E35" s="177">
        <v>0</v>
      </c>
      <c r="F35" s="177">
        <v>0</v>
      </c>
      <c r="G35" s="177">
        <v>0</v>
      </c>
    </row>
    <row r="36" spans="1:7" ht="51" x14ac:dyDescent="0.25">
      <c r="A36" s="15">
        <v>28</v>
      </c>
      <c r="B36" s="17" t="s">
        <v>21</v>
      </c>
      <c r="C36" s="206" t="s">
        <v>234</v>
      </c>
      <c r="D36" s="177">
        <v>0</v>
      </c>
      <c r="E36" s="177">
        <v>0</v>
      </c>
      <c r="F36" s="177">
        <v>0</v>
      </c>
      <c r="G36" s="177">
        <v>0</v>
      </c>
    </row>
    <row r="37" spans="1:7" ht="51" x14ac:dyDescent="0.25">
      <c r="A37" s="15">
        <v>29</v>
      </c>
      <c r="B37" s="16" t="s">
        <v>227</v>
      </c>
      <c r="C37" s="127" t="s">
        <v>74</v>
      </c>
      <c r="D37" s="168">
        <v>0</v>
      </c>
      <c r="E37" s="168">
        <v>0</v>
      </c>
      <c r="F37" s="168">
        <v>0</v>
      </c>
      <c r="G37" s="168">
        <v>0</v>
      </c>
    </row>
    <row r="38" spans="1:7" ht="63.75" x14ac:dyDescent="0.25">
      <c r="A38" s="15">
        <v>30</v>
      </c>
      <c r="B38" s="16" t="s">
        <v>340</v>
      </c>
      <c r="C38" s="127" t="s">
        <v>76</v>
      </c>
      <c r="D38" s="168">
        <v>0</v>
      </c>
      <c r="E38" s="168">
        <v>0</v>
      </c>
      <c r="F38" s="168">
        <v>0</v>
      </c>
      <c r="G38" s="168">
        <v>0</v>
      </c>
    </row>
    <row r="39" spans="1:7" ht="76.5" x14ac:dyDescent="0.25">
      <c r="A39" s="15">
        <v>31</v>
      </c>
      <c r="B39" s="16" t="s">
        <v>249</v>
      </c>
      <c r="C39" s="127" t="s">
        <v>509</v>
      </c>
      <c r="D39" s="168">
        <v>9000010</v>
      </c>
      <c r="E39" s="168">
        <v>9000010</v>
      </c>
      <c r="F39" s="168">
        <v>0</v>
      </c>
      <c r="G39" s="168">
        <v>0</v>
      </c>
    </row>
    <row r="40" spans="1:7" ht="63.75" x14ac:dyDescent="0.25">
      <c r="A40" s="15">
        <v>32</v>
      </c>
      <c r="B40" s="16" t="s">
        <v>349</v>
      </c>
      <c r="C40" s="127" t="s">
        <v>510</v>
      </c>
      <c r="D40" s="168">
        <v>67585920</v>
      </c>
      <c r="E40" s="168">
        <v>67585920</v>
      </c>
      <c r="F40" s="168">
        <v>0</v>
      </c>
      <c r="G40" s="168">
        <v>0</v>
      </c>
    </row>
    <row r="41" spans="1:7" ht="63.75" x14ac:dyDescent="0.25">
      <c r="A41" s="15">
        <v>33</v>
      </c>
      <c r="B41" s="17" t="s">
        <v>511</v>
      </c>
      <c r="C41" s="206" t="s">
        <v>512</v>
      </c>
      <c r="D41" s="177">
        <v>0</v>
      </c>
      <c r="E41" s="177">
        <v>0</v>
      </c>
      <c r="F41" s="177">
        <v>0</v>
      </c>
      <c r="G41" s="177">
        <v>0</v>
      </c>
    </row>
    <row r="42" spans="1:7" ht="63.75" x14ac:dyDescent="0.25">
      <c r="A42" s="15">
        <v>34</v>
      </c>
      <c r="B42" s="17" t="s">
        <v>513</v>
      </c>
      <c r="C42" s="206" t="s">
        <v>514</v>
      </c>
      <c r="D42" s="177">
        <v>0</v>
      </c>
      <c r="E42" s="177">
        <v>0</v>
      </c>
      <c r="F42" s="177">
        <v>0</v>
      </c>
      <c r="G42" s="177">
        <v>0</v>
      </c>
    </row>
    <row r="43" spans="1:7" ht="102" x14ac:dyDescent="0.25">
      <c r="A43" s="15">
        <v>35</v>
      </c>
      <c r="B43" s="17" t="s">
        <v>515</v>
      </c>
      <c r="C43" s="206" t="s">
        <v>516</v>
      </c>
      <c r="D43" s="177">
        <v>67585920</v>
      </c>
      <c r="E43" s="177">
        <v>67585920</v>
      </c>
      <c r="F43" s="177">
        <v>0</v>
      </c>
      <c r="G43" s="177">
        <v>0</v>
      </c>
    </row>
    <row r="44" spans="1:7" ht="63.75" x14ac:dyDescent="0.25">
      <c r="A44" s="15">
        <v>36</v>
      </c>
      <c r="B44" s="16" t="s">
        <v>351</v>
      </c>
      <c r="C44" s="204" t="s">
        <v>517</v>
      </c>
      <c r="D44" s="168">
        <v>76585930</v>
      </c>
      <c r="E44" s="168">
        <v>76585930</v>
      </c>
      <c r="F44" s="168">
        <v>0</v>
      </c>
      <c r="G44" s="168">
        <v>0</v>
      </c>
    </row>
    <row r="45" spans="1:7" ht="15.75" x14ac:dyDescent="0.25">
      <c r="A45" s="31"/>
      <c r="B45" s="32"/>
      <c r="C45" s="31"/>
      <c r="D45" s="33"/>
      <c r="E45" s="33"/>
      <c r="F45" s="33"/>
      <c r="G45" s="33"/>
    </row>
    <row r="46" spans="1:7" ht="15.75" x14ac:dyDescent="0.25">
      <c r="A46" s="112" t="s">
        <v>80</v>
      </c>
      <c r="B46" s="112"/>
      <c r="C46" s="112"/>
      <c r="D46" s="112"/>
      <c r="E46" s="47"/>
      <c r="F46" s="47"/>
      <c r="G46" s="47"/>
    </row>
    <row r="47" spans="1:7" ht="15.75" x14ac:dyDescent="0.25">
      <c r="A47" s="31"/>
      <c r="B47" s="32"/>
      <c r="C47" s="31"/>
      <c r="D47" s="33"/>
      <c r="E47" s="33"/>
      <c r="F47" s="33"/>
      <c r="G47" s="33"/>
    </row>
    <row r="48" spans="1:7" x14ac:dyDescent="0.25">
      <c r="A48" s="55"/>
      <c r="B48" s="55" t="s">
        <v>4</v>
      </c>
      <c r="C48" s="55" t="s">
        <v>5</v>
      </c>
      <c r="D48" s="55" t="s">
        <v>6</v>
      </c>
      <c r="E48" s="55" t="s">
        <v>7</v>
      </c>
      <c r="F48" s="55" t="s">
        <v>38</v>
      </c>
      <c r="G48" s="55" t="s">
        <v>39</v>
      </c>
    </row>
    <row r="49" spans="1:7" ht="89.25" x14ac:dyDescent="0.25">
      <c r="A49" s="15">
        <v>1</v>
      </c>
      <c r="B49" s="16" t="s">
        <v>470</v>
      </c>
      <c r="C49" s="16" t="s">
        <v>471</v>
      </c>
      <c r="D49" s="60" t="s">
        <v>114</v>
      </c>
      <c r="E49" s="119" t="s">
        <v>148</v>
      </c>
      <c r="F49" s="119" t="s">
        <v>149</v>
      </c>
      <c r="G49" s="119" t="s">
        <v>150</v>
      </c>
    </row>
    <row r="50" spans="1:7" ht="76.5" x14ac:dyDescent="0.25">
      <c r="A50" s="15">
        <v>2</v>
      </c>
      <c r="B50" s="16" t="s">
        <v>151</v>
      </c>
      <c r="C50" s="127" t="s">
        <v>518</v>
      </c>
      <c r="D50" s="168">
        <v>72308643</v>
      </c>
      <c r="E50" s="168">
        <v>72308643</v>
      </c>
      <c r="F50" s="168">
        <v>0</v>
      </c>
      <c r="G50" s="168">
        <v>0</v>
      </c>
    </row>
    <row r="51" spans="1:7" ht="25.5" x14ac:dyDescent="0.25">
      <c r="A51" s="15">
        <v>3</v>
      </c>
      <c r="B51" s="17" t="s">
        <v>153</v>
      </c>
      <c r="C51" s="206" t="s">
        <v>135</v>
      </c>
      <c r="D51" s="177">
        <v>38183751</v>
      </c>
      <c r="E51" s="177">
        <v>38183751</v>
      </c>
      <c r="F51" s="177">
        <v>0</v>
      </c>
      <c r="G51" s="177">
        <v>0</v>
      </c>
    </row>
    <row r="52" spans="1:7" ht="76.5" x14ac:dyDescent="0.25">
      <c r="A52" s="15">
        <v>4</v>
      </c>
      <c r="B52" s="17" t="s">
        <v>155</v>
      </c>
      <c r="C52" s="206" t="s">
        <v>311</v>
      </c>
      <c r="D52" s="177">
        <v>5104040</v>
      </c>
      <c r="E52" s="177">
        <v>5104040</v>
      </c>
      <c r="F52" s="177">
        <v>0</v>
      </c>
      <c r="G52" s="177">
        <v>0</v>
      </c>
    </row>
    <row r="53" spans="1:7" ht="25.5" x14ac:dyDescent="0.25">
      <c r="A53" s="15">
        <v>5</v>
      </c>
      <c r="B53" s="17" t="s">
        <v>157</v>
      </c>
      <c r="C53" s="206" t="s">
        <v>86</v>
      </c>
      <c r="D53" s="177">
        <v>29020852</v>
      </c>
      <c r="E53" s="177">
        <v>29020852</v>
      </c>
      <c r="F53" s="177">
        <v>0</v>
      </c>
      <c r="G53" s="177">
        <v>0</v>
      </c>
    </row>
    <row r="54" spans="1:7" ht="38.25" x14ac:dyDescent="0.25">
      <c r="A54" s="15">
        <v>6</v>
      </c>
      <c r="B54" s="17" t="s">
        <v>159</v>
      </c>
      <c r="C54" s="206" t="s">
        <v>88</v>
      </c>
      <c r="D54" s="177">
        <v>0</v>
      </c>
      <c r="E54" s="177">
        <v>0</v>
      </c>
      <c r="F54" s="177">
        <v>0</v>
      </c>
      <c r="G54" s="177">
        <v>0</v>
      </c>
    </row>
    <row r="55" spans="1:7" ht="51" x14ac:dyDescent="0.25">
      <c r="A55" s="15">
        <v>7</v>
      </c>
      <c r="B55" s="17" t="s">
        <v>161</v>
      </c>
      <c r="C55" s="206" t="s">
        <v>137</v>
      </c>
      <c r="D55" s="177">
        <v>0</v>
      </c>
      <c r="E55" s="177">
        <v>0</v>
      </c>
      <c r="F55" s="177">
        <v>0</v>
      </c>
      <c r="G55" s="177">
        <v>0</v>
      </c>
    </row>
    <row r="56" spans="1:7" ht="89.25" x14ac:dyDescent="0.25">
      <c r="A56" s="15">
        <v>8</v>
      </c>
      <c r="B56" s="16" t="s">
        <v>165</v>
      </c>
      <c r="C56" s="127" t="s">
        <v>519</v>
      </c>
      <c r="D56" s="168">
        <v>4277287</v>
      </c>
      <c r="E56" s="168">
        <v>4277287</v>
      </c>
      <c r="F56" s="168">
        <v>0</v>
      </c>
      <c r="G56" s="168">
        <v>0</v>
      </c>
    </row>
    <row r="57" spans="1:7" ht="25.5" x14ac:dyDescent="0.25">
      <c r="A57" s="15">
        <v>9</v>
      </c>
      <c r="B57" s="17" t="s">
        <v>167</v>
      </c>
      <c r="C57" s="206" t="s">
        <v>92</v>
      </c>
      <c r="D57" s="177">
        <v>4277287</v>
      </c>
      <c r="E57" s="177">
        <v>4277287</v>
      </c>
      <c r="F57" s="177">
        <v>0</v>
      </c>
      <c r="G57" s="177">
        <v>0</v>
      </c>
    </row>
    <row r="58" spans="1:7" x14ac:dyDescent="0.25">
      <c r="A58" s="15">
        <v>10</v>
      </c>
      <c r="B58" s="17" t="s">
        <v>169</v>
      </c>
      <c r="C58" s="206" t="s">
        <v>94</v>
      </c>
      <c r="D58" s="177">
        <v>0</v>
      </c>
      <c r="E58" s="177">
        <v>0</v>
      </c>
      <c r="F58" s="177">
        <v>0</v>
      </c>
      <c r="G58" s="177">
        <v>0</v>
      </c>
    </row>
    <row r="59" spans="1:7" ht="51" x14ac:dyDescent="0.25">
      <c r="A59" s="15">
        <v>11</v>
      </c>
      <c r="B59" s="17" t="s">
        <v>171</v>
      </c>
      <c r="C59" s="206" t="s">
        <v>520</v>
      </c>
      <c r="D59" s="177">
        <v>0</v>
      </c>
      <c r="E59" s="177">
        <v>0</v>
      </c>
      <c r="F59" s="177">
        <v>0</v>
      </c>
      <c r="G59" s="177">
        <v>0</v>
      </c>
    </row>
    <row r="60" spans="1:7" ht="114.75" x14ac:dyDescent="0.25">
      <c r="A60" s="15">
        <v>12</v>
      </c>
      <c r="B60" s="17" t="s">
        <v>173</v>
      </c>
      <c r="C60" s="206" t="s">
        <v>521</v>
      </c>
      <c r="D60" s="177">
        <v>0</v>
      </c>
      <c r="E60" s="175"/>
      <c r="F60" s="175"/>
      <c r="G60" s="175"/>
    </row>
    <row r="61" spans="1:7" ht="38.25" x14ac:dyDescent="0.25">
      <c r="A61" s="15">
        <v>13</v>
      </c>
      <c r="B61" s="16" t="s">
        <v>179</v>
      </c>
      <c r="C61" s="127" t="s">
        <v>98</v>
      </c>
      <c r="D61" s="168">
        <v>0</v>
      </c>
      <c r="E61" s="168">
        <v>0</v>
      </c>
      <c r="F61" s="168">
        <v>0</v>
      </c>
      <c r="G61" s="168">
        <v>0</v>
      </c>
    </row>
    <row r="62" spans="1:7" ht="63.75" x14ac:dyDescent="0.25">
      <c r="A62" s="15">
        <v>14</v>
      </c>
      <c r="B62" s="16" t="s">
        <v>323</v>
      </c>
      <c r="C62" s="204" t="s">
        <v>522</v>
      </c>
      <c r="D62" s="168">
        <v>76585930</v>
      </c>
      <c r="E62" s="168">
        <v>76585930</v>
      </c>
      <c r="F62" s="168">
        <v>0</v>
      </c>
      <c r="G62" s="168">
        <v>0</v>
      </c>
    </row>
    <row r="63" spans="1:7" ht="15.75" x14ac:dyDescent="0.25">
      <c r="A63" s="31"/>
      <c r="B63" s="32"/>
      <c r="C63" s="31"/>
      <c r="D63" s="33"/>
      <c r="E63" s="33"/>
      <c r="F63" s="33"/>
      <c r="G63" s="33"/>
    </row>
    <row r="64" spans="1:7" ht="15.75" x14ac:dyDescent="0.25">
      <c r="A64" s="112" t="s">
        <v>490</v>
      </c>
      <c r="B64" s="112"/>
      <c r="C64" s="112"/>
      <c r="D64" s="112"/>
      <c r="E64" s="47"/>
      <c r="F64" s="47"/>
      <c r="G64" s="47"/>
    </row>
    <row r="65" spans="1:7" ht="15.75" x14ac:dyDescent="0.25">
      <c r="A65" s="31"/>
      <c r="B65" s="32"/>
      <c r="C65" s="31"/>
      <c r="D65" s="33"/>
      <c r="E65" s="33"/>
      <c r="F65" s="33"/>
      <c r="G65" s="33"/>
    </row>
    <row r="66" spans="1:7" x14ac:dyDescent="0.25">
      <c r="A66" s="63"/>
      <c r="B66" s="55" t="s">
        <v>4</v>
      </c>
      <c r="C66" s="55" t="s">
        <v>5</v>
      </c>
      <c r="D66" s="55" t="s">
        <v>6</v>
      </c>
      <c r="E66" s="55" t="s">
        <v>7</v>
      </c>
      <c r="F66" s="55" t="s">
        <v>38</v>
      </c>
      <c r="G66" s="55" t="s">
        <v>39</v>
      </c>
    </row>
    <row r="67" spans="1:7" x14ac:dyDescent="0.25">
      <c r="A67" s="15">
        <v>1</v>
      </c>
      <c r="B67" s="59" t="s">
        <v>356</v>
      </c>
      <c r="C67" s="150" t="s">
        <v>357</v>
      </c>
      <c r="D67" s="168">
        <v>5.5</v>
      </c>
      <c r="E67" s="20">
        <v>5.5</v>
      </c>
      <c r="F67" s="20">
        <v>0</v>
      </c>
      <c r="G67" s="20">
        <v>0</v>
      </c>
    </row>
    <row r="68" spans="1:7" x14ac:dyDescent="0.25">
      <c r="A68" s="15">
        <v>2</v>
      </c>
      <c r="B68" s="59" t="s">
        <v>358</v>
      </c>
      <c r="C68" s="150" t="s">
        <v>359</v>
      </c>
      <c r="D68" s="168">
        <v>0</v>
      </c>
      <c r="E68" s="20">
        <v>0</v>
      </c>
      <c r="F68" s="20">
        <v>0</v>
      </c>
      <c r="G68" s="20">
        <v>0</v>
      </c>
    </row>
    <row r="69" spans="1:7" x14ac:dyDescent="0.25">
      <c r="A69" s="1"/>
      <c r="B69" s="209"/>
      <c r="C69" s="1"/>
      <c r="D69" s="1"/>
      <c r="E69" s="1"/>
      <c r="F69" s="1"/>
      <c r="G69" s="1"/>
    </row>
  </sheetData>
  <mergeCells count="4">
    <mergeCell ref="A1:G1"/>
    <mergeCell ref="B2:D2"/>
    <mergeCell ref="A3:G3"/>
    <mergeCell ref="A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8141-D412-4AEA-AD1E-5C89314D927F}">
  <dimension ref="A1:G68"/>
  <sheetViews>
    <sheetView workbookViewId="0">
      <selection sqref="A1:G68"/>
    </sheetView>
  </sheetViews>
  <sheetFormatPr defaultRowHeight="15" x14ac:dyDescent="0.25"/>
  <cols>
    <col min="3" max="3" width="19.5703125" customWidth="1"/>
    <col min="4" max="4" width="13" customWidth="1"/>
    <col min="5" max="5" width="15.7109375" customWidth="1"/>
  </cols>
  <sheetData>
    <row r="1" spans="1:7" ht="15.75" x14ac:dyDescent="0.25">
      <c r="A1" s="196" t="s">
        <v>526</v>
      </c>
      <c r="B1" s="196"/>
      <c r="C1" s="196"/>
      <c r="D1" s="196"/>
      <c r="E1" s="196"/>
      <c r="F1" s="196"/>
      <c r="G1" s="196"/>
    </row>
    <row r="2" spans="1:7" ht="15.75" x14ac:dyDescent="0.25">
      <c r="A2" s="156"/>
      <c r="B2" s="197"/>
      <c r="C2" s="197"/>
      <c r="D2" s="197"/>
      <c r="E2" s="198"/>
      <c r="F2" s="198"/>
      <c r="G2" s="198"/>
    </row>
    <row r="3" spans="1:7" ht="15.75" x14ac:dyDescent="0.25">
      <c r="A3" s="199" t="s">
        <v>145</v>
      </c>
      <c r="B3" s="199"/>
      <c r="C3" s="199"/>
      <c r="D3" s="199"/>
      <c r="E3" s="199"/>
      <c r="F3" s="199"/>
      <c r="G3" s="199"/>
    </row>
    <row r="4" spans="1:7" ht="15.75" x14ac:dyDescent="0.25">
      <c r="A4" s="199" t="s">
        <v>469</v>
      </c>
      <c r="B4" s="199"/>
      <c r="C4" s="199"/>
      <c r="D4" s="199"/>
      <c r="E4" s="199"/>
      <c r="F4" s="199"/>
      <c r="G4" s="199"/>
    </row>
    <row r="5" spans="1:7" ht="15.75" x14ac:dyDescent="0.25">
      <c r="A5" s="31"/>
      <c r="B5" s="32"/>
      <c r="C5" s="31"/>
      <c r="D5" s="33"/>
      <c r="E5" s="33"/>
      <c r="F5" s="33"/>
      <c r="G5" s="33"/>
    </row>
    <row r="6" spans="1:7" ht="15.75" x14ac:dyDescent="0.25">
      <c r="A6" s="112" t="s">
        <v>37</v>
      </c>
      <c r="B6" s="112"/>
      <c r="C6" s="112"/>
      <c r="D6" s="112"/>
      <c r="E6" s="47"/>
      <c r="F6" s="47"/>
      <c r="G6" s="47"/>
    </row>
    <row r="7" spans="1:7" ht="15.75" x14ac:dyDescent="0.25">
      <c r="A7" s="31"/>
      <c r="B7" s="32"/>
      <c r="C7" s="31"/>
      <c r="D7" s="33"/>
      <c r="E7" s="33"/>
      <c r="F7" s="33"/>
      <c r="G7" s="33"/>
    </row>
    <row r="8" spans="1:7" x14ac:dyDescent="0.25">
      <c r="A8" s="55"/>
      <c r="B8" s="55" t="s">
        <v>4</v>
      </c>
      <c r="C8" s="55" t="s">
        <v>5</v>
      </c>
      <c r="D8" s="55" t="s">
        <v>6</v>
      </c>
      <c r="E8" s="55" t="s">
        <v>7</v>
      </c>
      <c r="F8" s="55" t="s">
        <v>38</v>
      </c>
      <c r="G8" s="55" t="s">
        <v>39</v>
      </c>
    </row>
    <row r="9" spans="1:7" ht="89.25" x14ac:dyDescent="0.25">
      <c r="A9" s="15">
        <v>1</v>
      </c>
      <c r="B9" s="16" t="s">
        <v>470</v>
      </c>
      <c r="C9" s="16" t="s">
        <v>471</v>
      </c>
      <c r="D9" s="60" t="s">
        <v>114</v>
      </c>
      <c r="E9" s="119" t="s">
        <v>148</v>
      </c>
      <c r="F9" s="119" t="s">
        <v>149</v>
      </c>
      <c r="G9" s="119" t="s">
        <v>150</v>
      </c>
    </row>
    <row r="10" spans="1:7" ht="51" x14ac:dyDescent="0.25">
      <c r="A10" s="15">
        <v>2</v>
      </c>
      <c r="B10" s="16" t="s">
        <v>151</v>
      </c>
      <c r="C10" s="204" t="s">
        <v>492</v>
      </c>
      <c r="D10" s="168">
        <v>8254992</v>
      </c>
      <c r="E10" s="168">
        <v>8254992</v>
      </c>
      <c r="F10" s="168">
        <v>0</v>
      </c>
      <c r="G10" s="168">
        <v>0</v>
      </c>
    </row>
    <row r="11" spans="1:7" ht="38.25" x14ac:dyDescent="0.25">
      <c r="A11" s="15">
        <v>3</v>
      </c>
      <c r="B11" s="17" t="s">
        <v>153</v>
      </c>
      <c r="C11" s="206" t="s">
        <v>209</v>
      </c>
      <c r="D11" s="177">
        <v>0</v>
      </c>
      <c r="E11" s="177">
        <v>0</v>
      </c>
      <c r="F11" s="177">
        <v>0</v>
      </c>
      <c r="G11" s="177">
        <v>0</v>
      </c>
    </row>
    <row r="12" spans="1:7" ht="38.25" x14ac:dyDescent="0.25">
      <c r="A12" s="15">
        <v>4</v>
      </c>
      <c r="B12" s="17" t="s">
        <v>155</v>
      </c>
      <c r="C12" s="206" t="s">
        <v>210</v>
      </c>
      <c r="D12" s="177">
        <v>0</v>
      </c>
      <c r="E12" s="177">
        <v>0</v>
      </c>
      <c r="F12" s="177">
        <v>0</v>
      </c>
      <c r="G12" s="177">
        <v>0</v>
      </c>
    </row>
    <row r="13" spans="1:7" ht="51" x14ac:dyDescent="0.25">
      <c r="A13" s="15">
        <v>5</v>
      </c>
      <c r="B13" s="17" t="s">
        <v>157</v>
      </c>
      <c r="C13" s="206" t="s">
        <v>211</v>
      </c>
      <c r="D13" s="177">
        <v>0</v>
      </c>
      <c r="E13" s="177">
        <v>0</v>
      </c>
      <c r="F13" s="177">
        <v>0</v>
      </c>
      <c r="G13" s="177">
        <v>0</v>
      </c>
    </row>
    <row r="14" spans="1:7" ht="25.5" x14ac:dyDescent="0.25">
      <c r="A14" s="15">
        <v>6</v>
      </c>
      <c r="B14" s="17" t="s">
        <v>159</v>
      </c>
      <c r="C14" s="206" t="s">
        <v>213</v>
      </c>
      <c r="D14" s="177">
        <v>0</v>
      </c>
      <c r="E14" s="177">
        <v>0</v>
      </c>
      <c r="F14" s="177">
        <v>0</v>
      </c>
      <c r="G14" s="177">
        <v>0</v>
      </c>
    </row>
    <row r="15" spans="1:7" ht="25.5" x14ac:dyDescent="0.25">
      <c r="A15" s="15">
        <v>7</v>
      </c>
      <c r="B15" s="17" t="s">
        <v>161</v>
      </c>
      <c r="C15" s="206" t="s">
        <v>141</v>
      </c>
      <c r="D15" s="177">
        <v>6499992</v>
      </c>
      <c r="E15" s="177">
        <v>6499992</v>
      </c>
      <c r="F15" s="177">
        <v>0</v>
      </c>
      <c r="G15" s="177">
        <v>0</v>
      </c>
    </row>
    <row r="16" spans="1:7" ht="63.75" x14ac:dyDescent="0.25">
      <c r="A16" s="15">
        <v>8</v>
      </c>
      <c r="B16" s="17" t="s">
        <v>163</v>
      </c>
      <c r="C16" s="206" t="s">
        <v>493</v>
      </c>
      <c r="D16" s="177">
        <v>1755000</v>
      </c>
      <c r="E16" s="177">
        <v>1755000</v>
      </c>
      <c r="F16" s="177">
        <v>0</v>
      </c>
      <c r="G16" s="177">
        <v>0</v>
      </c>
    </row>
    <row r="17" spans="1:7" ht="63.75" x14ac:dyDescent="0.25">
      <c r="A17" s="15">
        <v>9</v>
      </c>
      <c r="B17" s="17" t="s">
        <v>494</v>
      </c>
      <c r="C17" s="206" t="s">
        <v>495</v>
      </c>
      <c r="D17" s="177">
        <v>0</v>
      </c>
      <c r="E17" s="177">
        <v>0</v>
      </c>
      <c r="F17" s="177">
        <v>0</v>
      </c>
      <c r="G17" s="177">
        <v>0</v>
      </c>
    </row>
    <row r="18" spans="1:7" ht="25.5" x14ac:dyDescent="0.25">
      <c r="A18" s="15">
        <v>10</v>
      </c>
      <c r="B18" s="17" t="s">
        <v>496</v>
      </c>
      <c r="C18" s="206" t="s">
        <v>497</v>
      </c>
      <c r="D18" s="177">
        <v>0</v>
      </c>
      <c r="E18" s="177">
        <v>0</v>
      </c>
      <c r="F18" s="177">
        <v>0</v>
      </c>
      <c r="G18" s="177">
        <v>0</v>
      </c>
    </row>
    <row r="19" spans="1:7" ht="51" x14ac:dyDescent="0.25">
      <c r="A19" s="15">
        <v>11</v>
      </c>
      <c r="B19" s="17" t="s">
        <v>498</v>
      </c>
      <c r="C19" s="206" t="s">
        <v>222</v>
      </c>
      <c r="D19" s="177">
        <v>0</v>
      </c>
      <c r="E19" s="177">
        <v>0</v>
      </c>
      <c r="F19" s="177">
        <v>0</v>
      </c>
      <c r="G19" s="177">
        <v>0</v>
      </c>
    </row>
    <row r="20" spans="1:7" ht="51" x14ac:dyDescent="0.25">
      <c r="A20" s="15">
        <v>12</v>
      </c>
      <c r="B20" s="17" t="s">
        <v>499</v>
      </c>
      <c r="C20" s="206" t="s">
        <v>224</v>
      </c>
      <c r="D20" s="177">
        <v>0</v>
      </c>
      <c r="E20" s="177">
        <v>0</v>
      </c>
      <c r="F20" s="177">
        <v>0</v>
      </c>
      <c r="G20" s="177">
        <v>0</v>
      </c>
    </row>
    <row r="21" spans="1:7" ht="38.25" x14ac:dyDescent="0.25">
      <c r="A21" s="15">
        <v>13</v>
      </c>
      <c r="B21" s="17" t="s">
        <v>500</v>
      </c>
      <c r="C21" s="206" t="s">
        <v>226</v>
      </c>
      <c r="D21" s="177">
        <v>0</v>
      </c>
      <c r="E21" s="177">
        <v>0</v>
      </c>
      <c r="F21" s="177">
        <v>0</v>
      </c>
      <c r="G21" s="177">
        <v>0</v>
      </c>
    </row>
    <row r="22" spans="1:7" ht="114.75" x14ac:dyDescent="0.25">
      <c r="A22" s="15">
        <v>14</v>
      </c>
      <c r="B22" s="16" t="s">
        <v>165</v>
      </c>
      <c r="C22" s="204" t="s">
        <v>501</v>
      </c>
      <c r="D22" s="168">
        <v>0</v>
      </c>
      <c r="E22" s="168">
        <v>0</v>
      </c>
      <c r="F22" s="168">
        <v>0</v>
      </c>
      <c r="G22" s="168">
        <v>0</v>
      </c>
    </row>
    <row r="23" spans="1:7" ht="51" x14ac:dyDescent="0.25">
      <c r="A23" s="15">
        <v>15</v>
      </c>
      <c r="B23" s="17" t="s">
        <v>167</v>
      </c>
      <c r="C23" s="206" t="s">
        <v>168</v>
      </c>
      <c r="D23" s="177">
        <v>0</v>
      </c>
      <c r="E23" s="177">
        <v>0</v>
      </c>
      <c r="F23" s="177">
        <v>0</v>
      </c>
      <c r="G23" s="177">
        <v>0</v>
      </c>
    </row>
    <row r="24" spans="1:7" ht="102" x14ac:dyDescent="0.25">
      <c r="A24" s="15">
        <v>16</v>
      </c>
      <c r="B24" s="17" t="s">
        <v>169</v>
      </c>
      <c r="C24" s="206" t="s">
        <v>502</v>
      </c>
      <c r="D24" s="177">
        <v>0</v>
      </c>
      <c r="E24" s="177">
        <v>0</v>
      </c>
      <c r="F24" s="177">
        <v>0</v>
      </c>
      <c r="G24" s="177">
        <v>0</v>
      </c>
    </row>
    <row r="25" spans="1:7" ht="114.75" x14ac:dyDescent="0.25">
      <c r="A25" s="15">
        <v>17</v>
      </c>
      <c r="B25" s="17" t="s">
        <v>171</v>
      </c>
      <c r="C25" s="206" t="s">
        <v>503</v>
      </c>
      <c r="D25" s="177">
        <v>0</v>
      </c>
      <c r="E25" s="177">
        <v>0</v>
      </c>
      <c r="F25" s="177">
        <v>0</v>
      </c>
      <c r="G25" s="177">
        <v>0</v>
      </c>
    </row>
    <row r="26" spans="1:7" ht="38.25" x14ac:dyDescent="0.25">
      <c r="A26" s="15">
        <v>18</v>
      </c>
      <c r="B26" s="17" t="s">
        <v>173</v>
      </c>
      <c r="C26" s="206" t="s">
        <v>504</v>
      </c>
      <c r="D26" s="177">
        <v>0</v>
      </c>
      <c r="E26" s="175"/>
      <c r="F26" s="175"/>
      <c r="G26" s="175"/>
    </row>
    <row r="27" spans="1:7" ht="38.25" x14ac:dyDescent="0.25">
      <c r="A27" s="15">
        <v>19</v>
      </c>
      <c r="B27" s="16" t="s">
        <v>179</v>
      </c>
      <c r="C27" s="127" t="s">
        <v>68</v>
      </c>
      <c r="D27" s="168">
        <v>0</v>
      </c>
      <c r="E27" s="168">
        <v>0</v>
      </c>
      <c r="F27" s="168">
        <v>0</v>
      </c>
      <c r="G27" s="168">
        <v>0</v>
      </c>
    </row>
    <row r="28" spans="1:7" ht="114.75" x14ac:dyDescent="0.25">
      <c r="A28" s="15">
        <v>20</v>
      </c>
      <c r="B28" s="16" t="s">
        <v>323</v>
      </c>
      <c r="C28" s="127" t="s">
        <v>505</v>
      </c>
      <c r="D28" s="168">
        <v>0</v>
      </c>
      <c r="E28" s="168">
        <v>0</v>
      </c>
      <c r="F28" s="168">
        <v>0</v>
      </c>
      <c r="G28" s="168">
        <v>0</v>
      </c>
    </row>
    <row r="29" spans="1:7" ht="76.5" x14ac:dyDescent="0.25">
      <c r="A29" s="15">
        <v>21</v>
      </c>
      <c r="B29" s="17" t="s">
        <v>195</v>
      </c>
      <c r="C29" s="206" t="s">
        <v>182</v>
      </c>
      <c r="D29" s="177">
        <v>0</v>
      </c>
      <c r="E29" s="177">
        <v>0</v>
      </c>
      <c r="F29" s="177">
        <v>0</v>
      </c>
      <c r="G29" s="177">
        <v>0</v>
      </c>
    </row>
    <row r="30" spans="1:7" ht="102" x14ac:dyDescent="0.25">
      <c r="A30" s="15">
        <v>22</v>
      </c>
      <c r="B30" s="17" t="s">
        <v>197</v>
      </c>
      <c r="C30" s="206" t="s">
        <v>502</v>
      </c>
      <c r="D30" s="177">
        <v>0</v>
      </c>
      <c r="E30" s="177">
        <v>0</v>
      </c>
      <c r="F30" s="177">
        <v>0</v>
      </c>
      <c r="G30" s="177">
        <v>0</v>
      </c>
    </row>
    <row r="31" spans="1:7" ht="114.75" x14ac:dyDescent="0.25">
      <c r="A31" s="15">
        <v>23</v>
      </c>
      <c r="B31" s="17" t="s">
        <v>199</v>
      </c>
      <c r="C31" s="206" t="s">
        <v>506</v>
      </c>
      <c r="D31" s="177">
        <v>0</v>
      </c>
      <c r="E31" s="177">
        <v>0</v>
      </c>
      <c r="F31" s="177">
        <v>0</v>
      </c>
      <c r="G31" s="177">
        <v>0</v>
      </c>
    </row>
    <row r="32" spans="1:7" ht="38.25" x14ac:dyDescent="0.25">
      <c r="A32" s="15">
        <v>24</v>
      </c>
      <c r="B32" s="17" t="s">
        <v>201</v>
      </c>
      <c r="C32" s="206" t="s">
        <v>507</v>
      </c>
      <c r="D32" s="177">
        <v>0</v>
      </c>
      <c r="E32" s="175"/>
      <c r="F32" s="175"/>
      <c r="G32" s="175"/>
    </row>
    <row r="33" spans="1:7" ht="63.75" x14ac:dyDescent="0.25">
      <c r="A33" s="15">
        <v>25</v>
      </c>
      <c r="B33" s="16" t="s">
        <v>207</v>
      </c>
      <c r="C33" s="127" t="s">
        <v>508</v>
      </c>
      <c r="D33" s="168">
        <v>0</v>
      </c>
      <c r="E33" s="168">
        <v>0</v>
      </c>
      <c r="F33" s="168">
        <v>0</v>
      </c>
      <c r="G33" s="168">
        <v>0</v>
      </c>
    </row>
    <row r="34" spans="1:7" ht="38.25" x14ac:dyDescent="0.25">
      <c r="A34" s="15">
        <v>26</v>
      </c>
      <c r="B34" s="17" t="s">
        <v>17</v>
      </c>
      <c r="C34" s="206" t="s">
        <v>230</v>
      </c>
      <c r="D34" s="177">
        <v>0</v>
      </c>
      <c r="E34" s="177">
        <v>0</v>
      </c>
      <c r="F34" s="177">
        <v>0</v>
      </c>
      <c r="G34" s="177">
        <v>0</v>
      </c>
    </row>
    <row r="35" spans="1:7" ht="25.5" x14ac:dyDescent="0.25">
      <c r="A35" s="15">
        <v>27</v>
      </c>
      <c r="B35" s="17" t="s">
        <v>19</v>
      </c>
      <c r="C35" s="206" t="s">
        <v>232</v>
      </c>
      <c r="D35" s="177">
        <v>0</v>
      </c>
      <c r="E35" s="177">
        <v>0</v>
      </c>
      <c r="F35" s="177">
        <v>0</v>
      </c>
      <c r="G35" s="177">
        <v>0</v>
      </c>
    </row>
    <row r="36" spans="1:7" ht="51" x14ac:dyDescent="0.25">
      <c r="A36" s="15">
        <v>28</v>
      </c>
      <c r="B36" s="17" t="s">
        <v>21</v>
      </c>
      <c r="C36" s="206" t="s">
        <v>234</v>
      </c>
      <c r="D36" s="177">
        <v>0</v>
      </c>
      <c r="E36" s="177">
        <v>0</v>
      </c>
      <c r="F36" s="177">
        <v>0</v>
      </c>
      <c r="G36" s="177">
        <v>0</v>
      </c>
    </row>
    <row r="37" spans="1:7" ht="51" x14ac:dyDescent="0.25">
      <c r="A37" s="15">
        <v>29</v>
      </c>
      <c r="B37" s="16" t="s">
        <v>227</v>
      </c>
      <c r="C37" s="127" t="s">
        <v>74</v>
      </c>
      <c r="D37" s="168">
        <v>0</v>
      </c>
      <c r="E37" s="168">
        <v>0</v>
      </c>
      <c r="F37" s="168">
        <v>0</v>
      </c>
      <c r="G37" s="168">
        <v>0</v>
      </c>
    </row>
    <row r="38" spans="1:7" ht="63.75" x14ac:dyDescent="0.25">
      <c r="A38" s="15">
        <v>30</v>
      </c>
      <c r="B38" s="16" t="s">
        <v>340</v>
      </c>
      <c r="C38" s="127" t="s">
        <v>76</v>
      </c>
      <c r="D38" s="168">
        <v>0</v>
      </c>
      <c r="E38" s="168">
        <v>0</v>
      </c>
      <c r="F38" s="168">
        <v>0</v>
      </c>
      <c r="G38" s="168">
        <v>0</v>
      </c>
    </row>
    <row r="39" spans="1:7" ht="76.5" x14ac:dyDescent="0.25">
      <c r="A39" s="15">
        <v>31</v>
      </c>
      <c r="B39" s="16" t="s">
        <v>249</v>
      </c>
      <c r="C39" s="127" t="s">
        <v>509</v>
      </c>
      <c r="D39" s="168">
        <v>8254992</v>
      </c>
      <c r="E39" s="168">
        <v>8254992</v>
      </c>
      <c r="F39" s="168">
        <v>0</v>
      </c>
      <c r="G39" s="168">
        <v>0</v>
      </c>
    </row>
    <row r="40" spans="1:7" ht="63.75" x14ac:dyDescent="0.25">
      <c r="A40" s="15">
        <v>32</v>
      </c>
      <c r="B40" s="16" t="s">
        <v>349</v>
      </c>
      <c r="C40" s="127" t="s">
        <v>510</v>
      </c>
      <c r="D40" s="168">
        <v>106041540</v>
      </c>
      <c r="E40" s="168">
        <v>106041540</v>
      </c>
      <c r="F40" s="168">
        <v>0</v>
      </c>
      <c r="G40" s="168">
        <v>0</v>
      </c>
    </row>
    <row r="41" spans="1:7" ht="63.75" x14ac:dyDescent="0.25">
      <c r="A41" s="15">
        <v>33</v>
      </c>
      <c r="B41" s="17" t="s">
        <v>511</v>
      </c>
      <c r="C41" s="206" t="s">
        <v>512</v>
      </c>
      <c r="D41" s="177">
        <v>0</v>
      </c>
      <c r="E41" s="177">
        <v>0</v>
      </c>
      <c r="F41" s="177">
        <v>0</v>
      </c>
      <c r="G41" s="177">
        <v>0</v>
      </c>
    </row>
    <row r="42" spans="1:7" ht="63.75" x14ac:dyDescent="0.25">
      <c r="A42" s="15">
        <v>34</v>
      </c>
      <c r="B42" s="17" t="s">
        <v>513</v>
      </c>
      <c r="C42" s="206" t="s">
        <v>514</v>
      </c>
      <c r="D42" s="177">
        <v>0</v>
      </c>
      <c r="E42" s="177">
        <v>0</v>
      </c>
      <c r="F42" s="177">
        <v>0</v>
      </c>
      <c r="G42" s="177">
        <v>0</v>
      </c>
    </row>
    <row r="43" spans="1:7" ht="102" x14ac:dyDescent="0.25">
      <c r="A43" s="15">
        <v>35</v>
      </c>
      <c r="B43" s="17" t="s">
        <v>515</v>
      </c>
      <c r="C43" s="206" t="s">
        <v>516</v>
      </c>
      <c r="D43" s="177">
        <v>106041540</v>
      </c>
      <c r="E43" s="177">
        <v>106041540</v>
      </c>
      <c r="F43" s="177">
        <v>0</v>
      </c>
      <c r="G43" s="177">
        <v>0</v>
      </c>
    </row>
    <row r="44" spans="1:7" ht="63.75" x14ac:dyDescent="0.25">
      <c r="A44" s="15">
        <v>36</v>
      </c>
      <c r="B44" s="16" t="s">
        <v>351</v>
      </c>
      <c r="C44" s="204" t="s">
        <v>517</v>
      </c>
      <c r="D44" s="168">
        <v>114296532</v>
      </c>
      <c r="E44" s="168">
        <v>114296532</v>
      </c>
      <c r="F44" s="168">
        <v>0</v>
      </c>
      <c r="G44" s="168">
        <v>0</v>
      </c>
    </row>
    <row r="45" spans="1:7" ht="15.75" x14ac:dyDescent="0.25">
      <c r="A45" s="31"/>
      <c r="B45" s="32"/>
      <c r="C45" s="31"/>
      <c r="D45" s="33"/>
      <c r="E45" s="33"/>
      <c r="F45" s="33"/>
      <c r="G45" s="33"/>
    </row>
    <row r="46" spans="1:7" ht="15.75" x14ac:dyDescent="0.25">
      <c r="A46" s="112" t="s">
        <v>80</v>
      </c>
      <c r="B46" s="112"/>
      <c r="C46" s="112"/>
      <c r="D46" s="112"/>
      <c r="E46" s="47"/>
      <c r="F46" s="47"/>
      <c r="G46" s="47"/>
    </row>
    <row r="47" spans="1:7" ht="15.75" x14ac:dyDescent="0.25">
      <c r="A47" s="31"/>
      <c r="B47" s="32"/>
      <c r="C47" s="31"/>
      <c r="D47" s="33"/>
      <c r="E47" s="33"/>
      <c r="F47" s="33"/>
      <c r="G47" s="33"/>
    </row>
    <row r="48" spans="1:7" x14ac:dyDescent="0.25">
      <c r="A48" s="55"/>
      <c r="B48" s="55" t="s">
        <v>4</v>
      </c>
      <c r="C48" s="55" t="s">
        <v>5</v>
      </c>
      <c r="D48" s="55" t="s">
        <v>6</v>
      </c>
      <c r="E48" s="55" t="s">
        <v>7</v>
      </c>
      <c r="F48" s="55" t="s">
        <v>38</v>
      </c>
      <c r="G48" s="55" t="s">
        <v>39</v>
      </c>
    </row>
    <row r="49" spans="1:7" ht="89.25" x14ac:dyDescent="0.25">
      <c r="A49" s="15">
        <v>1</v>
      </c>
      <c r="B49" s="16" t="s">
        <v>470</v>
      </c>
      <c r="C49" s="16" t="s">
        <v>471</v>
      </c>
      <c r="D49" s="60" t="s">
        <v>114</v>
      </c>
      <c r="E49" s="119" t="s">
        <v>148</v>
      </c>
      <c r="F49" s="119" t="s">
        <v>149</v>
      </c>
      <c r="G49" s="119" t="s">
        <v>150</v>
      </c>
    </row>
    <row r="50" spans="1:7" ht="76.5" x14ac:dyDescent="0.25">
      <c r="A50" s="15">
        <v>2</v>
      </c>
      <c r="B50" s="16" t="s">
        <v>151</v>
      </c>
      <c r="C50" s="127" t="s">
        <v>518</v>
      </c>
      <c r="D50" s="168">
        <v>113388478</v>
      </c>
      <c r="E50" s="168">
        <v>113388478</v>
      </c>
      <c r="F50" s="168">
        <v>0</v>
      </c>
      <c r="G50" s="168">
        <v>0</v>
      </c>
    </row>
    <row r="51" spans="1:7" ht="25.5" x14ac:dyDescent="0.25">
      <c r="A51" s="15">
        <v>3</v>
      </c>
      <c r="B51" s="17" t="s">
        <v>153</v>
      </c>
      <c r="C51" s="206" t="s">
        <v>135</v>
      </c>
      <c r="D51" s="177">
        <v>77156086</v>
      </c>
      <c r="E51" s="177">
        <v>77156086</v>
      </c>
      <c r="F51" s="177">
        <v>0</v>
      </c>
      <c r="G51" s="177">
        <v>0</v>
      </c>
    </row>
    <row r="52" spans="1:7" ht="76.5" x14ac:dyDescent="0.25">
      <c r="A52" s="15">
        <v>4</v>
      </c>
      <c r="B52" s="17" t="s">
        <v>155</v>
      </c>
      <c r="C52" s="206" t="s">
        <v>311</v>
      </c>
      <c r="D52" s="177">
        <v>9894072</v>
      </c>
      <c r="E52" s="177">
        <v>9894072</v>
      </c>
      <c r="F52" s="177">
        <v>0</v>
      </c>
      <c r="G52" s="177">
        <v>0</v>
      </c>
    </row>
    <row r="53" spans="1:7" ht="25.5" x14ac:dyDescent="0.25">
      <c r="A53" s="15">
        <v>5</v>
      </c>
      <c r="B53" s="17" t="s">
        <v>157</v>
      </c>
      <c r="C53" s="206" t="s">
        <v>86</v>
      </c>
      <c r="D53" s="177">
        <v>26338320</v>
      </c>
      <c r="E53" s="177">
        <v>26338320</v>
      </c>
      <c r="F53" s="177">
        <v>0</v>
      </c>
      <c r="G53" s="177">
        <v>0</v>
      </c>
    </row>
    <row r="54" spans="1:7" ht="38.25" x14ac:dyDescent="0.25">
      <c r="A54" s="15">
        <v>6</v>
      </c>
      <c r="B54" s="17" t="s">
        <v>159</v>
      </c>
      <c r="C54" s="206" t="s">
        <v>88</v>
      </c>
      <c r="D54" s="177">
        <v>0</v>
      </c>
      <c r="E54" s="177">
        <v>0</v>
      </c>
      <c r="F54" s="177">
        <v>0</v>
      </c>
      <c r="G54" s="177">
        <v>0</v>
      </c>
    </row>
    <row r="55" spans="1:7" ht="51" x14ac:dyDescent="0.25">
      <c r="A55" s="15">
        <v>7</v>
      </c>
      <c r="B55" s="17" t="s">
        <v>161</v>
      </c>
      <c r="C55" s="206" t="s">
        <v>137</v>
      </c>
      <c r="D55" s="177">
        <v>0</v>
      </c>
      <c r="E55" s="177">
        <v>0</v>
      </c>
      <c r="F55" s="177">
        <v>0</v>
      </c>
      <c r="G55" s="177">
        <v>0</v>
      </c>
    </row>
    <row r="56" spans="1:7" ht="89.25" x14ac:dyDescent="0.25">
      <c r="A56" s="15">
        <v>8</v>
      </c>
      <c r="B56" s="16" t="s">
        <v>165</v>
      </c>
      <c r="C56" s="127" t="s">
        <v>519</v>
      </c>
      <c r="D56" s="168">
        <v>908054</v>
      </c>
      <c r="E56" s="168">
        <v>908054</v>
      </c>
      <c r="F56" s="168">
        <v>0</v>
      </c>
      <c r="G56" s="168">
        <v>0</v>
      </c>
    </row>
    <row r="57" spans="1:7" ht="25.5" x14ac:dyDescent="0.25">
      <c r="A57" s="15">
        <v>9</v>
      </c>
      <c r="B57" s="17" t="s">
        <v>167</v>
      </c>
      <c r="C57" s="206" t="s">
        <v>92</v>
      </c>
      <c r="D57" s="177">
        <v>908054</v>
      </c>
      <c r="E57" s="177">
        <v>908054</v>
      </c>
      <c r="F57" s="177">
        <v>0</v>
      </c>
      <c r="G57" s="177">
        <v>0</v>
      </c>
    </row>
    <row r="58" spans="1:7" x14ac:dyDescent="0.25">
      <c r="A58" s="15">
        <v>10</v>
      </c>
      <c r="B58" s="17" t="s">
        <v>169</v>
      </c>
      <c r="C58" s="206" t="s">
        <v>94</v>
      </c>
      <c r="D58" s="177">
        <v>0</v>
      </c>
      <c r="E58" s="177">
        <v>0</v>
      </c>
      <c r="F58" s="177">
        <v>0</v>
      </c>
      <c r="G58" s="177">
        <v>0</v>
      </c>
    </row>
    <row r="59" spans="1:7" ht="51" x14ac:dyDescent="0.25">
      <c r="A59" s="15">
        <v>11</v>
      </c>
      <c r="B59" s="17" t="s">
        <v>171</v>
      </c>
      <c r="C59" s="206" t="s">
        <v>520</v>
      </c>
      <c r="D59" s="177">
        <v>0</v>
      </c>
      <c r="E59" s="177">
        <v>0</v>
      </c>
      <c r="F59" s="177">
        <v>0</v>
      </c>
      <c r="G59" s="177">
        <v>0</v>
      </c>
    </row>
    <row r="60" spans="1:7" ht="114.75" x14ac:dyDescent="0.25">
      <c r="A60" s="15">
        <v>12</v>
      </c>
      <c r="B60" s="17" t="s">
        <v>173</v>
      </c>
      <c r="C60" s="206" t="s">
        <v>521</v>
      </c>
      <c r="D60" s="177">
        <v>0</v>
      </c>
      <c r="E60" s="175"/>
      <c r="F60" s="175"/>
      <c r="G60" s="175"/>
    </row>
    <row r="61" spans="1:7" ht="38.25" x14ac:dyDescent="0.25">
      <c r="A61" s="15">
        <v>13</v>
      </c>
      <c r="B61" s="16" t="s">
        <v>179</v>
      </c>
      <c r="C61" s="127" t="s">
        <v>98</v>
      </c>
      <c r="D61" s="168">
        <v>0</v>
      </c>
      <c r="E61" s="168">
        <v>0</v>
      </c>
      <c r="F61" s="168">
        <v>0</v>
      </c>
      <c r="G61" s="168">
        <v>0</v>
      </c>
    </row>
    <row r="62" spans="1:7" ht="63.75" x14ac:dyDescent="0.25">
      <c r="A62" s="15">
        <v>14</v>
      </c>
      <c r="B62" s="16" t="s">
        <v>323</v>
      </c>
      <c r="C62" s="204" t="s">
        <v>522</v>
      </c>
      <c r="D62" s="168">
        <v>114296532</v>
      </c>
      <c r="E62" s="168">
        <v>114296532</v>
      </c>
      <c r="F62" s="168">
        <v>0</v>
      </c>
      <c r="G62" s="168">
        <v>0</v>
      </c>
    </row>
    <row r="63" spans="1:7" ht="15.75" x14ac:dyDescent="0.25">
      <c r="A63" s="31"/>
      <c r="B63" s="32"/>
      <c r="C63" s="31"/>
      <c r="D63" s="33"/>
      <c r="E63" s="33"/>
      <c r="F63" s="33"/>
      <c r="G63" s="33"/>
    </row>
    <row r="64" spans="1:7" ht="15.75" x14ac:dyDescent="0.25">
      <c r="A64" s="112" t="s">
        <v>490</v>
      </c>
      <c r="B64" s="112"/>
      <c r="C64" s="112"/>
      <c r="D64" s="112"/>
      <c r="E64" s="47"/>
      <c r="F64" s="47"/>
      <c r="G64" s="47"/>
    </row>
    <row r="65" spans="1:7" ht="15.75" x14ac:dyDescent="0.25">
      <c r="A65" s="31"/>
      <c r="B65" s="32"/>
      <c r="C65" s="31"/>
      <c r="D65" s="33"/>
      <c r="E65" s="33"/>
      <c r="F65" s="33"/>
      <c r="G65" s="33"/>
    </row>
    <row r="66" spans="1:7" x14ac:dyDescent="0.25">
      <c r="A66" s="63"/>
      <c r="B66" s="55" t="s">
        <v>4</v>
      </c>
      <c r="C66" s="55" t="s">
        <v>5</v>
      </c>
      <c r="D66" s="55" t="s">
        <v>6</v>
      </c>
      <c r="E66" s="55" t="s">
        <v>7</v>
      </c>
      <c r="F66" s="55" t="s">
        <v>38</v>
      </c>
      <c r="G66" s="55" t="s">
        <v>39</v>
      </c>
    </row>
    <row r="67" spans="1:7" x14ac:dyDescent="0.25">
      <c r="A67" s="15">
        <v>1</v>
      </c>
      <c r="B67" s="59" t="s">
        <v>356</v>
      </c>
      <c r="C67" s="150" t="s">
        <v>357</v>
      </c>
      <c r="D67" s="168">
        <v>14</v>
      </c>
      <c r="E67" s="20">
        <v>14</v>
      </c>
      <c r="F67" s="20">
        <v>0</v>
      </c>
      <c r="G67" s="20">
        <v>0</v>
      </c>
    </row>
    <row r="68" spans="1:7" x14ac:dyDescent="0.25">
      <c r="A68" s="15">
        <v>2</v>
      </c>
      <c r="B68" s="59" t="s">
        <v>358</v>
      </c>
      <c r="C68" s="150" t="s">
        <v>359</v>
      </c>
      <c r="D68" s="168">
        <v>0</v>
      </c>
      <c r="E68" s="20">
        <v>0</v>
      </c>
      <c r="F68" s="20">
        <v>0</v>
      </c>
      <c r="G68" s="20">
        <v>0</v>
      </c>
    </row>
  </sheetData>
  <mergeCells count="4">
    <mergeCell ref="A1:G1"/>
    <mergeCell ref="B2:D2"/>
    <mergeCell ref="A3:G3"/>
    <mergeCell ref="A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47B7-9AB4-4A19-A0F5-A92A5B4E87EF}">
  <dimension ref="A1:E23"/>
  <sheetViews>
    <sheetView workbookViewId="0">
      <selection activeCell="I23" sqref="I23"/>
    </sheetView>
  </sheetViews>
  <sheetFormatPr defaultRowHeight="15" x14ac:dyDescent="0.25"/>
  <cols>
    <col min="2" max="2" width="22.7109375" customWidth="1"/>
    <col min="3" max="3" width="39.28515625" customWidth="1"/>
    <col min="4" max="4" width="20.140625" customWidth="1"/>
    <col min="5" max="5" width="21.85546875" customWidth="1"/>
  </cols>
  <sheetData>
    <row r="1" spans="1:5" x14ac:dyDescent="0.25">
      <c r="A1" s="1"/>
      <c r="B1" s="2"/>
      <c r="C1" s="1"/>
      <c r="D1" s="1"/>
      <c r="E1" s="1"/>
    </row>
    <row r="2" spans="1:5" ht="15.75" x14ac:dyDescent="0.25">
      <c r="A2" s="3" t="s">
        <v>938</v>
      </c>
      <c r="B2" s="3"/>
      <c r="C2" s="3"/>
      <c r="D2" s="3"/>
      <c r="E2" s="3"/>
    </row>
    <row r="3" spans="1:5" ht="15.75" x14ac:dyDescent="0.25">
      <c r="A3" s="4"/>
      <c r="B3" s="4"/>
      <c r="C3" s="4"/>
      <c r="D3" s="4"/>
      <c r="E3" s="4"/>
    </row>
    <row r="4" spans="1:5" ht="15.75" x14ac:dyDescent="0.25">
      <c r="A4" s="5" t="s">
        <v>1</v>
      </c>
      <c r="B4" s="5"/>
      <c r="C4" s="5"/>
      <c r="D4" s="5"/>
      <c r="E4" s="5"/>
    </row>
    <row r="5" spans="1:5" ht="15.75" x14ac:dyDescent="0.25">
      <c r="A5" s="6" t="s">
        <v>2</v>
      </c>
      <c r="B5" s="6"/>
      <c r="C5" s="6"/>
      <c r="D5" s="6"/>
      <c r="E5" s="6"/>
    </row>
    <row r="6" spans="1:5" x14ac:dyDescent="0.25">
      <c r="A6" s="7" t="s">
        <v>3</v>
      </c>
      <c r="B6" s="7"/>
      <c r="C6" s="7"/>
      <c r="D6" s="7"/>
      <c r="E6" s="7"/>
    </row>
    <row r="7" spans="1:5" ht="15.75" x14ac:dyDescent="0.25">
      <c r="A7" s="8"/>
      <c r="B7" s="9"/>
      <c r="C7" s="10"/>
      <c r="D7" s="8"/>
      <c r="E7" s="11"/>
    </row>
    <row r="8" spans="1:5" x14ac:dyDescent="0.25">
      <c r="A8" s="12"/>
      <c r="B8" s="12" t="s">
        <v>4</v>
      </c>
      <c r="C8" s="13" t="s">
        <v>5</v>
      </c>
      <c r="D8" s="12" t="s">
        <v>6</v>
      </c>
      <c r="E8" s="14" t="s">
        <v>7</v>
      </c>
    </row>
    <row r="9" spans="1:5" ht="38.25" x14ac:dyDescent="0.25">
      <c r="A9" s="15">
        <v>1</v>
      </c>
      <c r="B9" s="16" t="s">
        <v>8</v>
      </c>
      <c r="C9" s="16" t="s">
        <v>9</v>
      </c>
      <c r="D9" s="16" t="s">
        <v>10</v>
      </c>
      <c r="E9" s="16" t="s">
        <v>11</v>
      </c>
    </row>
    <row r="10" spans="1:5" ht="25.5" x14ac:dyDescent="0.25">
      <c r="A10" s="15">
        <v>2</v>
      </c>
      <c r="B10" s="17">
        <v>1</v>
      </c>
      <c r="C10" s="18" t="s">
        <v>12</v>
      </c>
      <c r="D10" s="19"/>
      <c r="E10" s="19"/>
    </row>
    <row r="11" spans="1:5" ht="25.5" x14ac:dyDescent="0.25">
      <c r="A11" s="15">
        <v>3</v>
      </c>
      <c r="B11" s="17">
        <v>2</v>
      </c>
      <c r="C11" s="18" t="s">
        <v>13</v>
      </c>
      <c r="D11" s="19"/>
      <c r="E11" s="19"/>
    </row>
    <row r="12" spans="1:5" ht="25.5" x14ac:dyDescent="0.25">
      <c r="A12" s="15">
        <v>4</v>
      </c>
      <c r="B12" s="17">
        <v>3</v>
      </c>
      <c r="C12" s="18" t="s">
        <v>14</v>
      </c>
      <c r="D12" s="19"/>
      <c r="E12" s="19"/>
    </row>
    <row r="13" spans="1:5" ht="25.5" x14ac:dyDescent="0.25">
      <c r="A13" s="15">
        <v>5</v>
      </c>
      <c r="B13" s="17">
        <v>4</v>
      </c>
      <c r="C13" s="18" t="s">
        <v>15</v>
      </c>
      <c r="D13" s="19"/>
      <c r="E13" s="19"/>
    </row>
    <row r="14" spans="1:5" ht="25.5" x14ac:dyDescent="0.25">
      <c r="A14" s="15">
        <v>6</v>
      </c>
      <c r="B14" s="17">
        <v>5</v>
      </c>
      <c r="C14" s="18" t="s">
        <v>16</v>
      </c>
      <c r="D14" s="20">
        <f>SUM(D15:D17)</f>
        <v>454000000</v>
      </c>
      <c r="E14" s="20">
        <f>SUM(E15:E17)</f>
        <v>1000000</v>
      </c>
    </row>
    <row r="15" spans="1:5" x14ac:dyDescent="0.25">
      <c r="A15" s="15">
        <v>7</v>
      </c>
      <c r="B15" s="17" t="s">
        <v>17</v>
      </c>
      <c r="C15" s="18" t="s">
        <v>18</v>
      </c>
      <c r="D15" s="20">
        <v>72000000</v>
      </c>
      <c r="E15" s="20">
        <v>1000000</v>
      </c>
    </row>
    <row r="16" spans="1:5" x14ac:dyDescent="0.25">
      <c r="A16" s="15">
        <v>8</v>
      </c>
      <c r="B16" s="17" t="s">
        <v>19</v>
      </c>
      <c r="C16" s="21" t="s">
        <v>20</v>
      </c>
      <c r="D16" s="20">
        <v>2000000</v>
      </c>
      <c r="E16" s="20">
        <v>0</v>
      </c>
    </row>
    <row r="17" spans="1:5" ht="25.5" x14ac:dyDescent="0.25">
      <c r="A17" s="15">
        <v>9</v>
      </c>
      <c r="B17" s="17" t="s">
        <v>21</v>
      </c>
      <c r="C17" s="21" t="s">
        <v>22</v>
      </c>
      <c r="D17" s="20">
        <v>380000000</v>
      </c>
      <c r="E17" s="20">
        <v>0</v>
      </c>
    </row>
    <row r="18" spans="1:5" ht="25.5" x14ac:dyDescent="0.25">
      <c r="A18" s="15">
        <v>10</v>
      </c>
      <c r="B18" s="17" t="s">
        <v>23</v>
      </c>
      <c r="C18" s="18" t="s">
        <v>24</v>
      </c>
      <c r="D18" s="20"/>
      <c r="E18" s="20"/>
    </row>
    <row r="19" spans="1:5" ht="25.5" x14ac:dyDescent="0.25">
      <c r="A19" s="15">
        <v>11</v>
      </c>
      <c r="B19" s="17" t="s">
        <v>25</v>
      </c>
      <c r="C19" s="18" t="s">
        <v>26</v>
      </c>
      <c r="D19" s="20"/>
      <c r="E19" s="20"/>
    </row>
    <row r="20" spans="1:5" ht="25.5" x14ac:dyDescent="0.25">
      <c r="A20" s="15">
        <v>12</v>
      </c>
      <c r="B20" s="17" t="s">
        <v>27</v>
      </c>
      <c r="C20" s="18" t="s">
        <v>28</v>
      </c>
      <c r="D20" s="20"/>
      <c r="E20" s="20"/>
    </row>
    <row r="21" spans="1:5" x14ac:dyDescent="0.25">
      <c r="A21" s="15">
        <v>13</v>
      </c>
      <c r="B21" s="17" t="s">
        <v>29</v>
      </c>
      <c r="C21" s="18" t="s">
        <v>30</v>
      </c>
      <c r="D21" s="20"/>
      <c r="E21" s="20"/>
    </row>
    <row r="22" spans="1:5" x14ac:dyDescent="0.25">
      <c r="A22" s="15">
        <v>14</v>
      </c>
      <c r="B22" s="17" t="s">
        <v>31</v>
      </c>
      <c r="C22" s="18" t="s">
        <v>32</v>
      </c>
      <c r="D22" s="20"/>
      <c r="E22" s="20"/>
    </row>
    <row r="23" spans="1:5" x14ac:dyDescent="0.25">
      <c r="A23" s="15">
        <v>15</v>
      </c>
      <c r="B23" s="22" t="s">
        <v>33</v>
      </c>
      <c r="C23" s="23" t="s">
        <v>34</v>
      </c>
      <c r="D23" s="24">
        <f>+D10+D11+D12+D13+D14+D18+D19+D20+D21+D22</f>
        <v>454000000</v>
      </c>
      <c r="E23" s="24">
        <f>+E10+E11+E12+E13+E14+E18+E19+E20+E21+E22</f>
        <v>1000000</v>
      </c>
    </row>
  </sheetData>
  <mergeCells count="5"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6B32-B8FB-40EF-88BB-6CBE4F38E67B}">
  <dimension ref="A1:P51"/>
  <sheetViews>
    <sheetView workbookViewId="0">
      <selection activeCell="R11" sqref="R11"/>
    </sheetView>
  </sheetViews>
  <sheetFormatPr defaultRowHeight="15" x14ac:dyDescent="0.25"/>
  <cols>
    <col min="3" max="3" width="30.85546875" bestFit="1" customWidth="1"/>
    <col min="4" max="4" width="10.85546875" bestFit="1" customWidth="1"/>
    <col min="5" max="12" width="9.5703125" bestFit="1" customWidth="1"/>
    <col min="13" max="13" width="9.85546875" bestFit="1" customWidth="1"/>
    <col min="14" max="15" width="10" bestFit="1" customWidth="1"/>
    <col min="16" max="16" width="10.85546875" bestFit="1" customWidth="1"/>
  </cols>
  <sheetData>
    <row r="1" spans="1:16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6" t="s">
        <v>939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.75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5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5.75" x14ac:dyDescent="0.25">
      <c r="A7" s="31"/>
      <c r="B7" s="32"/>
      <c r="C7" s="31"/>
      <c r="D7" s="3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 x14ac:dyDescent="0.25">
      <c r="A8" s="34" t="s">
        <v>37</v>
      </c>
      <c r="B8" s="34"/>
      <c r="C8" s="34"/>
      <c r="D8" s="34"/>
      <c r="E8" s="34"/>
      <c r="F8" s="34"/>
      <c r="G8" s="34"/>
      <c r="H8" s="31"/>
      <c r="I8" s="31"/>
      <c r="J8" s="31"/>
      <c r="K8" s="31"/>
      <c r="L8" s="31"/>
      <c r="M8" s="31"/>
      <c r="N8" s="31"/>
      <c r="O8" s="31"/>
      <c r="P8" s="31"/>
    </row>
    <row r="9" spans="1:16" ht="15.75" x14ac:dyDescent="0.25">
      <c r="A9" s="31"/>
      <c r="B9" s="32"/>
      <c r="C9" s="31"/>
      <c r="D9" s="33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x14ac:dyDescent="0.25">
      <c r="A10" s="35"/>
      <c r="B10" s="35" t="s">
        <v>4</v>
      </c>
      <c r="C10" s="35" t="s">
        <v>5</v>
      </c>
      <c r="D10" s="35" t="s">
        <v>6</v>
      </c>
      <c r="E10" s="35" t="s">
        <v>7</v>
      </c>
      <c r="F10" s="35" t="s">
        <v>38</v>
      </c>
      <c r="G10" s="35" t="s">
        <v>39</v>
      </c>
      <c r="H10" s="35" t="s">
        <v>40</v>
      </c>
      <c r="I10" s="35" t="s">
        <v>41</v>
      </c>
      <c r="J10" s="35" t="s">
        <v>42</v>
      </c>
      <c r="K10" s="35" t="s">
        <v>43</v>
      </c>
      <c r="L10" s="35" t="s">
        <v>44</v>
      </c>
      <c r="M10" s="35" t="s">
        <v>45</v>
      </c>
      <c r="N10" s="35" t="s">
        <v>46</v>
      </c>
      <c r="O10" s="35" t="s">
        <v>47</v>
      </c>
      <c r="P10" s="35" t="s">
        <v>48</v>
      </c>
    </row>
    <row r="11" spans="1:16" x14ac:dyDescent="0.25">
      <c r="A11" s="35">
        <v>1</v>
      </c>
      <c r="B11" s="36" t="s">
        <v>49</v>
      </c>
      <c r="C11" s="37" t="s">
        <v>50</v>
      </c>
      <c r="D11" s="37" t="s">
        <v>51</v>
      </c>
      <c r="E11" s="37" t="s">
        <v>52</v>
      </c>
      <c r="F11" s="37" t="s">
        <v>53</v>
      </c>
      <c r="G11" s="37" t="s">
        <v>54</v>
      </c>
      <c r="H11" s="37" t="s">
        <v>55</v>
      </c>
      <c r="I11" s="37" t="s">
        <v>56</v>
      </c>
      <c r="J11" s="37" t="s">
        <v>57</v>
      </c>
      <c r="K11" s="37" t="s">
        <v>58</v>
      </c>
      <c r="L11" s="37" t="s">
        <v>59</v>
      </c>
      <c r="M11" s="37" t="s">
        <v>60</v>
      </c>
      <c r="N11" s="37" t="s">
        <v>61</v>
      </c>
      <c r="O11" s="37" t="s">
        <v>62</v>
      </c>
      <c r="P11" s="37" t="s">
        <v>34</v>
      </c>
    </row>
    <row r="12" spans="1:16" ht="63.75" x14ac:dyDescent="0.25">
      <c r="A12" s="38">
        <v>2</v>
      </c>
      <c r="B12" s="38" t="s">
        <v>63</v>
      </c>
      <c r="C12" s="39" t="s">
        <v>64</v>
      </c>
      <c r="D12" s="40">
        <v>82289412</v>
      </c>
      <c r="E12" s="40">
        <v>82289412</v>
      </c>
      <c r="F12" s="40">
        <v>82289412</v>
      </c>
      <c r="G12" s="40">
        <v>82289412</v>
      </c>
      <c r="H12" s="40">
        <v>82289412</v>
      </c>
      <c r="I12" s="40">
        <v>82289412</v>
      </c>
      <c r="J12" s="40">
        <v>82289412</v>
      </c>
      <c r="K12" s="40">
        <v>82289412</v>
      </c>
      <c r="L12" s="40">
        <v>82289412</v>
      </c>
      <c r="M12" s="40">
        <v>82289412</v>
      </c>
      <c r="N12" s="40">
        <v>82289412</v>
      </c>
      <c r="O12" s="40">
        <v>82289432</v>
      </c>
      <c r="P12" s="40">
        <v>987472964</v>
      </c>
    </row>
    <row r="13" spans="1:16" ht="63.75" x14ac:dyDescent="0.25">
      <c r="A13" s="35">
        <v>3</v>
      </c>
      <c r="B13" s="38" t="s">
        <v>65</v>
      </c>
      <c r="C13" s="39" t="s">
        <v>66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</row>
    <row r="14" spans="1:16" x14ac:dyDescent="0.25">
      <c r="A14" s="38">
        <v>4</v>
      </c>
      <c r="B14" s="38" t="s">
        <v>67</v>
      </c>
      <c r="C14" s="41" t="s">
        <v>68</v>
      </c>
      <c r="D14" s="40">
        <v>32333332</v>
      </c>
      <c r="E14" s="40">
        <v>32333332</v>
      </c>
      <c r="F14" s="40">
        <v>68333332</v>
      </c>
      <c r="G14" s="40">
        <v>32333332</v>
      </c>
      <c r="H14" s="40">
        <v>32333332</v>
      </c>
      <c r="I14" s="40">
        <v>32333332</v>
      </c>
      <c r="J14" s="40">
        <v>32333332</v>
      </c>
      <c r="K14" s="40">
        <v>32333332</v>
      </c>
      <c r="L14" s="40">
        <v>68333332</v>
      </c>
      <c r="M14" s="40">
        <v>32333332</v>
      </c>
      <c r="N14" s="40">
        <v>32333332</v>
      </c>
      <c r="O14" s="40">
        <v>32333348</v>
      </c>
      <c r="P14" s="40">
        <v>460000000</v>
      </c>
    </row>
    <row r="15" spans="1:16" x14ac:dyDescent="0.25">
      <c r="A15" s="35">
        <v>5</v>
      </c>
      <c r="B15" s="38" t="s">
        <v>69</v>
      </c>
      <c r="C15" s="41" t="s">
        <v>70</v>
      </c>
      <c r="D15" s="40">
        <v>8311417</v>
      </c>
      <c r="E15" s="40">
        <v>8311167</v>
      </c>
      <c r="F15" s="40">
        <v>8349267</v>
      </c>
      <c r="G15" s="40">
        <v>8349517</v>
      </c>
      <c r="H15" s="40">
        <v>8349267</v>
      </c>
      <c r="I15" s="40">
        <v>8349267</v>
      </c>
      <c r="J15" s="40">
        <v>7399516</v>
      </c>
      <c r="K15" s="40">
        <v>7399266</v>
      </c>
      <c r="L15" s="40">
        <v>8349267</v>
      </c>
      <c r="M15" s="40">
        <v>8349517</v>
      </c>
      <c r="N15" s="40">
        <v>8349267</v>
      </c>
      <c r="O15" s="40">
        <v>8349267</v>
      </c>
      <c r="P15" s="40">
        <v>98216002</v>
      </c>
    </row>
    <row r="16" spans="1:16" x14ac:dyDescent="0.25">
      <c r="A16" s="38">
        <v>6</v>
      </c>
      <c r="B16" s="38" t="s">
        <v>71</v>
      </c>
      <c r="C16" s="41" t="s">
        <v>72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</row>
    <row r="17" spans="1:16" x14ac:dyDescent="0.25">
      <c r="A17" s="35">
        <v>7</v>
      </c>
      <c r="B17" s="38" t="s">
        <v>73</v>
      </c>
      <c r="C17" s="41" t="s">
        <v>74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</row>
    <row r="18" spans="1:16" ht="63.75" x14ac:dyDescent="0.25">
      <c r="A18" s="38">
        <v>8</v>
      </c>
      <c r="B18" s="38" t="s">
        <v>75</v>
      </c>
      <c r="C18" s="39" t="s">
        <v>76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</row>
    <row r="19" spans="1:16" x14ac:dyDescent="0.25">
      <c r="A19" s="35">
        <v>9</v>
      </c>
      <c r="B19" s="38" t="s">
        <v>77</v>
      </c>
      <c r="C19" s="41" t="s">
        <v>78</v>
      </c>
      <c r="D19" s="40">
        <v>1035216997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1035216997</v>
      </c>
    </row>
    <row r="20" spans="1:16" x14ac:dyDescent="0.25">
      <c r="A20" s="38">
        <v>10</v>
      </c>
      <c r="B20" s="37" t="s">
        <v>5</v>
      </c>
      <c r="C20" s="42" t="s">
        <v>79</v>
      </c>
      <c r="D20" s="43">
        <v>1158151158</v>
      </c>
      <c r="E20" s="43">
        <v>122933911</v>
      </c>
      <c r="F20" s="43">
        <v>158972011</v>
      </c>
      <c r="G20" s="43">
        <v>122972261</v>
      </c>
      <c r="H20" s="43">
        <v>122972011</v>
      </c>
      <c r="I20" s="43">
        <v>122972011</v>
      </c>
      <c r="J20" s="43">
        <v>122022260</v>
      </c>
      <c r="K20" s="43">
        <v>122022010</v>
      </c>
      <c r="L20" s="43">
        <v>158972011</v>
      </c>
      <c r="M20" s="43">
        <v>122972261</v>
      </c>
      <c r="N20" s="43">
        <v>122972011</v>
      </c>
      <c r="O20" s="43">
        <v>122972047</v>
      </c>
      <c r="P20" s="43">
        <v>2580905963</v>
      </c>
    </row>
    <row r="21" spans="1:16" ht="15.75" x14ac:dyDescent="0.25">
      <c r="A21" s="31"/>
      <c r="B21" s="32"/>
      <c r="C21" s="31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.75" x14ac:dyDescent="0.25">
      <c r="A22" s="34" t="s">
        <v>80</v>
      </c>
      <c r="B22" s="34"/>
      <c r="C22" s="34"/>
      <c r="D22" s="34"/>
      <c r="E22" s="34"/>
      <c r="F22" s="34"/>
      <c r="G22" s="34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.75" x14ac:dyDescent="0.25">
      <c r="A23" s="31"/>
      <c r="B23" s="32"/>
      <c r="C23" s="31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x14ac:dyDescent="0.25">
      <c r="A24" s="35"/>
      <c r="B24" s="35" t="s">
        <v>4</v>
      </c>
      <c r="C24" s="35" t="s">
        <v>5</v>
      </c>
      <c r="D24" s="35" t="s">
        <v>6</v>
      </c>
      <c r="E24" s="35" t="s">
        <v>7</v>
      </c>
      <c r="F24" s="35" t="s">
        <v>38</v>
      </c>
      <c r="G24" s="35" t="s">
        <v>39</v>
      </c>
      <c r="H24" s="35" t="s">
        <v>40</v>
      </c>
      <c r="I24" s="35" t="s">
        <v>41</v>
      </c>
      <c r="J24" s="35" t="s">
        <v>42</v>
      </c>
      <c r="K24" s="35" t="s">
        <v>43</v>
      </c>
      <c r="L24" s="35" t="s">
        <v>44</v>
      </c>
      <c r="M24" s="35" t="s">
        <v>45</v>
      </c>
      <c r="N24" s="35" t="s">
        <v>46</v>
      </c>
      <c r="O24" s="35" t="s">
        <v>47</v>
      </c>
      <c r="P24" s="35" t="s">
        <v>48</v>
      </c>
    </row>
    <row r="25" spans="1:16" x14ac:dyDescent="0.25">
      <c r="A25" s="35">
        <v>1</v>
      </c>
      <c r="B25" s="36" t="s">
        <v>49</v>
      </c>
      <c r="C25" s="37" t="s">
        <v>50</v>
      </c>
      <c r="D25" s="37" t="s">
        <v>51</v>
      </c>
      <c r="E25" s="37" t="s">
        <v>52</v>
      </c>
      <c r="F25" s="37" t="s">
        <v>53</v>
      </c>
      <c r="G25" s="37" t="s">
        <v>54</v>
      </c>
      <c r="H25" s="37" t="s">
        <v>55</v>
      </c>
      <c r="I25" s="37" t="s">
        <v>56</v>
      </c>
      <c r="J25" s="37" t="s">
        <v>57</v>
      </c>
      <c r="K25" s="37" t="s">
        <v>58</v>
      </c>
      <c r="L25" s="37" t="s">
        <v>59</v>
      </c>
      <c r="M25" s="37" t="s">
        <v>60</v>
      </c>
      <c r="N25" s="37" t="s">
        <v>61</v>
      </c>
      <c r="O25" s="37" t="s">
        <v>62</v>
      </c>
      <c r="P25" s="37" t="s">
        <v>34</v>
      </c>
    </row>
    <row r="26" spans="1:16" x14ac:dyDescent="0.25">
      <c r="A26" s="38">
        <v>2</v>
      </c>
      <c r="B26" s="38" t="s">
        <v>81</v>
      </c>
      <c r="C26" s="41" t="s">
        <v>82</v>
      </c>
      <c r="D26" s="40">
        <v>71283327.079999998</v>
      </c>
      <c r="E26" s="40">
        <v>71283327.079999998</v>
      </c>
      <c r="F26" s="40">
        <v>71283327.079999998</v>
      </c>
      <c r="G26" s="40">
        <v>71283327.079999998</v>
      </c>
      <c r="H26" s="40">
        <v>71283327.079999998</v>
      </c>
      <c r="I26" s="40">
        <v>72167775.099999994</v>
      </c>
      <c r="J26" s="40">
        <v>71283327.079999998</v>
      </c>
      <c r="K26" s="40">
        <v>71283327.079999998</v>
      </c>
      <c r="L26" s="40">
        <v>71283327.079999998</v>
      </c>
      <c r="M26" s="40">
        <v>71283327.079999998</v>
      </c>
      <c r="N26" s="40">
        <v>71283327.079999998</v>
      </c>
      <c r="O26" s="40">
        <v>72167775.099999994</v>
      </c>
      <c r="P26" s="40">
        <v>857168821.00000012</v>
      </c>
    </row>
    <row r="27" spans="1:16" ht="51" x14ac:dyDescent="0.25">
      <c r="A27" s="35">
        <v>3</v>
      </c>
      <c r="B27" s="38" t="s">
        <v>83</v>
      </c>
      <c r="C27" s="39" t="s">
        <v>84</v>
      </c>
      <c r="D27" s="40">
        <v>10130424</v>
      </c>
      <c r="E27" s="40">
        <v>10130424</v>
      </c>
      <c r="F27" s="40">
        <v>10130424</v>
      </c>
      <c r="G27" s="40">
        <v>10130424</v>
      </c>
      <c r="H27" s="40">
        <v>10130424</v>
      </c>
      <c r="I27" s="40">
        <v>10461300</v>
      </c>
      <c r="J27" s="40">
        <v>10130424</v>
      </c>
      <c r="K27" s="40">
        <v>10130424</v>
      </c>
      <c r="L27" s="40">
        <v>10130424</v>
      </c>
      <c r="M27" s="40">
        <v>10130424</v>
      </c>
      <c r="N27" s="40">
        <v>10130424</v>
      </c>
      <c r="O27" s="40">
        <v>10461300</v>
      </c>
      <c r="P27" s="40">
        <v>122226840</v>
      </c>
    </row>
    <row r="28" spans="1:16" x14ac:dyDescent="0.25">
      <c r="A28" s="38">
        <v>4</v>
      </c>
      <c r="B28" s="38" t="s">
        <v>85</v>
      </c>
      <c r="C28" s="41" t="s">
        <v>86</v>
      </c>
      <c r="D28" s="40">
        <v>83809347</v>
      </c>
      <c r="E28" s="40">
        <v>62363892</v>
      </c>
      <c r="F28" s="40">
        <v>62363892</v>
      </c>
      <c r="G28" s="40">
        <v>83212347</v>
      </c>
      <c r="H28" s="40">
        <v>62363892</v>
      </c>
      <c r="I28" s="40">
        <v>62363892</v>
      </c>
      <c r="J28" s="40">
        <v>75846347</v>
      </c>
      <c r="K28" s="40">
        <v>54997892</v>
      </c>
      <c r="L28" s="40">
        <v>62490892</v>
      </c>
      <c r="M28" s="40">
        <v>82720347</v>
      </c>
      <c r="N28" s="40">
        <v>61363892</v>
      </c>
      <c r="O28" s="40">
        <v>104933021</v>
      </c>
      <c r="P28" s="40">
        <v>858829653</v>
      </c>
    </row>
    <row r="29" spans="1:16" x14ac:dyDescent="0.25">
      <c r="A29" s="35">
        <v>5</v>
      </c>
      <c r="B29" s="38" t="s">
        <v>87</v>
      </c>
      <c r="C29" s="41" t="s">
        <v>88</v>
      </c>
      <c r="D29" s="40">
        <v>416667</v>
      </c>
      <c r="E29" s="40">
        <v>416667</v>
      </c>
      <c r="F29" s="40">
        <v>416667</v>
      </c>
      <c r="G29" s="40">
        <v>416667</v>
      </c>
      <c r="H29" s="40">
        <v>416667</v>
      </c>
      <c r="I29" s="40">
        <v>416667</v>
      </c>
      <c r="J29" s="40">
        <v>416667</v>
      </c>
      <c r="K29" s="40">
        <v>416667</v>
      </c>
      <c r="L29" s="40">
        <v>416667</v>
      </c>
      <c r="M29" s="40">
        <v>416667</v>
      </c>
      <c r="N29" s="40">
        <v>416667</v>
      </c>
      <c r="O29" s="40">
        <v>416667</v>
      </c>
      <c r="P29" s="40">
        <v>5000004</v>
      </c>
    </row>
    <row r="30" spans="1:16" x14ac:dyDescent="0.25">
      <c r="A30" s="38">
        <v>6</v>
      </c>
      <c r="B30" s="38" t="s">
        <v>89</v>
      </c>
      <c r="C30" s="41" t="s">
        <v>90</v>
      </c>
      <c r="D30" s="40">
        <v>10296254</v>
      </c>
      <c r="E30" s="40">
        <v>10296254</v>
      </c>
      <c r="F30" s="40">
        <v>14696254</v>
      </c>
      <c r="G30" s="40">
        <v>15296254</v>
      </c>
      <c r="H30" s="40">
        <v>10296254</v>
      </c>
      <c r="I30" s="40">
        <v>18196254</v>
      </c>
      <c r="J30" s="40">
        <v>10296254</v>
      </c>
      <c r="K30" s="40">
        <v>10296254</v>
      </c>
      <c r="L30" s="40">
        <v>14696254</v>
      </c>
      <c r="M30" s="40">
        <v>10296254</v>
      </c>
      <c r="N30" s="40">
        <v>10296254</v>
      </c>
      <c r="O30" s="40">
        <v>14696254</v>
      </c>
      <c r="P30" s="40">
        <v>149655048</v>
      </c>
    </row>
    <row r="31" spans="1:16" x14ac:dyDescent="0.25">
      <c r="A31" s="35">
        <v>7</v>
      </c>
      <c r="B31" s="38" t="s">
        <v>91</v>
      </c>
      <c r="C31" s="41" t="s">
        <v>92</v>
      </c>
      <c r="D31" s="40">
        <v>208333</v>
      </c>
      <c r="E31" s="40">
        <v>208333</v>
      </c>
      <c r="F31" s="40">
        <v>1455473</v>
      </c>
      <c r="G31" s="40">
        <v>748940</v>
      </c>
      <c r="H31" s="40">
        <v>5222146</v>
      </c>
      <c r="I31" s="40">
        <v>9735359</v>
      </c>
      <c r="J31" s="40">
        <v>6340533</v>
      </c>
      <c r="K31" s="40">
        <v>5708334</v>
      </c>
      <c r="L31" s="40">
        <v>11508333</v>
      </c>
      <c r="M31" s="40">
        <v>73808333</v>
      </c>
      <c r="N31" s="40">
        <v>109408333</v>
      </c>
      <c r="O31" s="40">
        <v>320676601</v>
      </c>
      <c r="P31" s="40">
        <v>545029051</v>
      </c>
    </row>
    <row r="32" spans="1:16" x14ac:dyDescent="0.25">
      <c r="A32" s="38">
        <v>8</v>
      </c>
      <c r="B32" s="38" t="s">
        <v>93</v>
      </c>
      <c r="C32" s="39" t="s">
        <v>94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5000000</v>
      </c>
      <c r="J32" s="40">
        <v>4651000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9651000</v>
      </c>
    </row>
    <row r="33" spans="1:16" x14ac:dyDescent="0.25">
      <c r="A33" s="35">
        <v>9</v>
      </c>
      <c r="B33" s="38" t="s">
        <v>95</v>
      </c>
      <c r="C33" s="41" t="s">
        <v>96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</row>
    <row r="34" spans="1:16" x14ac:dyDescent="0.25">
      <c r="A34" s="38">
        <v>10</v>
      </c>
      <c r="B34" s="38" t="s">
        <v>97</v>
      </c>
      <c r="C34" s="41" t="s">
        <v>98</v>
      </c>
      <c r="D34" s="40">
        <v>0</v>
      </c>
      <c r="E34" s="40">
        <v>0</v>
      </c>
      <c r="F34" s="40">
        <v>33345546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33345546</v>
      </c>
    </row>
    <row r="35" spans="1:16" x14ac:dyDescent="0.25">
      <c r="A35" s="35">
        <v>11</v>
      </c>
      <c r="B35" s="37" t="s">
        <v>44</v>
      </c>
      <c r="C35" s="42" t="s">
        <v>99</v>
      </c>
      <c r="D35" s="43">
        <v>176144352.07999998</v>
      </c>
      <c r="E35" s="43">
        <v>154698897.07999998</v>
      </c>
      <c r="F35" s="43">
        <v>193691583.07999998</v>
      </c>
      <c r="G35" s="43">
        <v>181087959.07999998</v>
      </c>
      <c r="H35" s="43">
        <v>159712710.07999998</v>
      </c>
      <c r="I35" s="43">
        <v>178341247.09999999</v>
      </c>
      <c r="J35" s="43">
        <v>178964552.07999998</v>
      </c>
      <c r="K35" s="43">
        <v>152832898.07999998</v>
      </c>
      <c r="L35" s="43">
        <v>170525897.07999998</v>
      </c>
      <c r="M35" s="43">
        <v>248655352.07999998</v>
      </c>
      <c r="N35" s="43">
        <v>262898897.07999998</v>
      </c>
      <c r="O35" s="43">
        <v>523351618.10000002</v>
      </c>
      <c r="P35" s="43">
        <v>2580905962.9999995</v>
      </c>
    </row>
    <row r="36" spans="1:16" ht="15.75" x14ac:dyDescent="0.25">
      <c r="A36" s="31"/>
      <c r="B36" s="32"/>
      <c r="C36" s="31"/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.75" x14ac:dyDescent="0.25">
      <c r="A37" s="34" t="s">
        <v>100</v>
      </c>
      <c r="B37" s="34"/>
      <c r="C37" s="34"/>
      <c r="D37" s="34"/>
      <c r="E37" s="34"/>
      <c r="F37" s="34"/>
      <c r="G37" s="34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5.75" x14ac:dyDescent="0.25">
      <c r="A38" s="31"/>
      <c r="B38" s="32"/>
      <c r="C38" s="31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x14ac:dyDescent="0.25">
      <c r="A39" s="35"/>
      <c r="B39" s="35" t="s">
        <v>4</v>
      </c>
      <c r="C39" s="35" t="s">
        <v>5</v>
      </c>
      <c r="D39" s="35" t="s">
        <v>6</v>
      </c>
      <c r="E39" s="35" t="s">
        <v>7</v>
      </c>
      <c r="F39" s="35" t="s">
        <v>38</v>
      </c>
      <c r="G39" s="35" t="s">
        <v>39</v>
      </c>
      <c r="H39" s="35" t="s">
        <v>40</v>
      </c>
      <c r="I39" s="35" t="s">
        <v>41</v>
      </c>
      <c r="J39" s="35" t="s">
        <v>42</v>
      </c>
      <c r="K39" s="35" t="s">
        <v>43</v>
      </c>
      <c r="L39" s="35" t="s">
        <v>44</v>
      </c>
      <c r="M39" s="35" t="s">
        <v>45</v>
      </c>
      <c r="N39" s="35" t="s">
        <v>46</v>
      </c>
      <c r="O39" s="35" t="s">
        <v>47</v>
      </c>
      <c r="P39" s="35" t="s">
        <v>48</v>
      </c>
    </row>
    <row r="40" spans="1:16" x14ac:dyDescent="0.25">
      <c r="A40" s="35">
        <v>1</v>
      </c>
      <c r="B40" s="36" t="s">
        <v>49</v>
      </c>
      <c r="C40" s="37" t="s">
        <v>50</v>
      </c>
      <c r="D40" s="37" t="s">
        <v>51</v>
      </c>
      <c r="E40" s="37" t="s">
        <v>52</v>
      </c>
      <c r="F40" s="37" t="s">
        <v>53</v>
      </c>
      <c r="G40" s="37" t="s">
        <v>54</v>
      </c>
      <c r="H40" s="37" t="s">
        <v>55</v>
      </c>
      <c r="I40" s="37" t="s">
        <v>56</v>
      </c>
      <c r="J40" s="37" t="s">
        <v>57</v>
      </c>
      <c r="K40" s="37" t="s">
        <v>58</v>
      </c>
      <c r="L40" s="37" t="s">
        <v>59</v>
      </c>
      <c r="M40" s="37" t="s">
        <v>60</v>
      </c>
      <c r="N40" s="37" t="s">
        <v>61</v>
      </c>
      <c r="O40" s="37" t="s">
        <v>62</v>
      </c>
      <c r="P40" s="37" t="s">
        <v>34</v>
      </c>
    </row>
    <row r="41" spans="1:16" x14ac:dyDescent="0.25">
      <c r="A41" s="35">
        <v>2</v>
      </c>
      <c r="B41" s="37" t="s">
        <v>101</v>
      </c>
      <c r="C41" s="42" t="s">
        <v>102</v>
      </c>
      <c r="D41" s="43">
        <v>982006805.92000008</v>
      </c>
      <c r="E41" s="43">
        <v>-31764986.079999983</v>
      </c>
      <c r="F41" s="43">
        <v>-34719572.079999983</v>
      </c>
      <c r="G41" s="43">
        <v>-58115698.079999983</v>
      </c>
      <c r="H41" s="43">
        <v>-36740699.079999983</v>
      </c>
      <c r="I41" s="43">
        <v>-55369236.099999994</v>
      </c>
      <c r="J41" s="43">
        <v>-56942292.079999983</v>
      </c>
      <c r="K41" s="43">
        <v>-30810888.079999983</v>
      </c>
      <c r="L41" s="43">
        <v>-11553886.079999983</v>
      </c>
      <c r="M41" s="43">
        <v>-125683091.07999998</v>
      </c>
      <c r="N41" s="43">
        <v>-139926886.07999998</v>
      </c>
      <c r="O41" s="43">
        <v>-400379571.10000002</v>
      </c>
      <c r="P41" s="43">
        <v>0</v>
      </c>
    </row>
    <row r="42" spans="1:16" ht="15.75" x14ac:dyDescent="0.25">
      <c r="A42" s="31"/>
      <c r="B42" s="32"/>
      <c r="C42" s="31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5.75" x14ac:dyDescent="0.25">
      <c r="A43" s="34" t="s">
        <v>103</v>
      </c>
      <c r="B43" s="34"/>
      <c r="C43" s="34"/>
      <c r="D43" s="34"/>
      <c r="E43" s="34"/>
      <c r="F43" s="34"/>
      <c r="G43" s="34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5.75" x14ac:dyDescent="0.25">
      <c r="A44" s="31"/>
      <c r="B44" s="32"/>
      <c r="C44" s="31"/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x14ac:dyDescent="0.25">
      <c r="A45" s="35"/>
      <c r="B45" s="35" t="s">
        <v>4</v>
      </c>
      <c r="C45" s="35" t="s">
        <v>5</v>
      </c>
      <c r="D45" s="35" t="s">
        <v>6</v>
      </c>
      <c r="E45" s="35" t="s">
        <v>7</v>
      </c>
      <c r="F45" s="35" t="s">
        <v>38</v>
      </c>
      <c r="G45" s="35" t="s">
        <v>39</v>
      </c>
      <c r="H45" s="35" t="s">
        <v>40</v>
      </c>
      <c r="I45" s="35" t="s">
        <v>41</v>
      </c>
      <c r="J45" s="35" t="s">
        <v>42</v>
      </c>
      <c r="K45" s="35" t="s">
        <v>43</v>
      </c>
      <c r="L45" s="35" t="s">
        <v>44</v>
      </c>
      <c r="M45" s="35" t="s">
        <v>45</v>
      </c>
      <c r="N45" s="35" t="s">
        <v>46</v>
      </c>
      <c r="O45" s="35" t="s">
        <v>47</v>
      </c>
      <c r="P45" s="35" t="s">
        <v>48</v>
      </c>
    </row>
    <row r="46" spans="1:16" x14ac:dyDescent="0.25">
      <c r="A46" s="35">
        <v>1</v>
      </c>
      <c r="B46" s="36" t="s">
        <v>49</v>
      </c>
      <c r="C46" s="37" t="s">
        <v>50</v>
      </c>
      <c r="D46" s="37" t="s">
        <v>51</v>
      </c>
      <c r="E46" s="37" t="s">
        <v>52</v>
      </c>
      <c r="F46" s="37" t="s">
        <v>53</v>
      </c>
      <c r="G46" s="37" t="s">
        <v>54</v>
      </c>
      <c r="H46" s="37" t="s">
        <v>55</v>
      </c>
      <c r="I46" s="37" t="s">
        <v>56</v>
      </c>
      <c r="J46" s="37" t="s">
        <v>57</v>
      </c>
      <c r="K46" s="37" t="s">
        <v>58</v>
      </c>
      <c r="L46" s="37" t="s">
        <v>59</v>
      </c>
      <c r="M46" s="37" t="s">
        <v>60</v>
      </c>
      <c r="N46" s="37" t="s">
        <v>61</v>
      </c>
      <c r="O46" s="37" t="s">
        <v>62</v>
      </c>
      <c r="P46" s="37" t="s">
        <v>34</v>
      </c>
    </row>
    <row r="47" spans="1:16" x14ac:dyDescent="0.25">
      <c r="A47" s="35">
        <v>2</v>
      </c>
      <c r="B47" s="37">
        <v>1</v>
      </c>
      <c r="C47" s="44" t="s">
        <v>104</v>
      </c>
      <c r="D47" s="45">
        <v>1035216997</v>
      </c>
      <c r="E47" s="43">
        <v>982006805.92000008</v>
      </c>
      <c r="F47" s="43">
        <v>950241819.84000015</v>
      </c>
      <c r="G47" s="43">
        <v>915522247.76000023</v>
      </c>
      <c r="H47" s="43">
        <v>857406549.68000031</v>
      </c>
      <c r="I47" s="43">
        <v>820665850.60000038</v>
      </c>
      <c r="J47" s="43">
        <v>765296614.50000036</v>
      </c>
      <c r="K47" s="43">
        <v>708354322.42000031</v>
      </c>
      <c r="L47" s="43">
        <v>677543434.34000039</v>
      </c>
      <c r="M47" s="43">
        <v>665989548.26000047</v>
      </c>
      <c r="N47" s="43">
        <v>540306457.18000054</v>
      </c>
      <c r="O47" s="43">
        <v>400379571.10000056</v>
      </c>
      <c r="P47" s="43">
        <v>1035216997</v>
      </c>
    </row>
    <row r="48" spans="1:16" x14ac:dyDescent="0.25">
      <c r="A48" s="35">
        <v>3</v>
      </c>
      <c r="B48" s="38">
        <v>2</v>
      </c>
      <c r="C48" s="46" t="s">
        <v>105</v>
      </c>
      <c r="D48" s="40">
        <v>122934161</v>
      </c>
      <c r="E48" s="40">
        <v>122933911</v>
      </c>
      <c r="F48" s="40">
        <v>158972011</v>
      </c>
      <c r="G48" s="40">
        <v>122972261</v>
      </c>
      <c r="H48" s="40">
        <v>122972011</v>
      </c>
      <c r="I48" s="40">
        <v>122972011</v>
      </c>
      <c r="J48" s="40">
        <v>122022260</v>
      </c>
      <c r="K48" s="40">
        <v>122022010</v>
      </c>
      <c r="L48" s="40">
        <v>158972011</v>
      </c>
      <c r="M48" s="40">
        <v>122972261</v>
      </c>
      <c r="N48" s="40">
        <v>122972011</v>
      </c>
      <c r="O48" s="40">
        <v>122972047</v>
      </c>
      <c r="P48" s="40">
        <v>1545688966</v>
      </c>
    </row>
    <row r="49" spans="1:16" x14ac:dyDescent="0.25">
      <c r="A49" s="35">
        <v>4</v>
      </c>
      <c r="B49" s="38">
        <v>3</v>
      </c>
      <c r="C49" s="46" t="s">
        <v>106</v>
      </c>
      <c r="D49" s="40">
        <v>176144352.07999998</v>
      </c>
      <c r="E49" s="40">
        <v>154698897.07999998</v>
      </c>
      <c r="F49" s="40">
        <v>193691583.07999998</v>
      </c>
      <c r="G49" s="40">
        <v>181087959.07999998</v>
      </c>
      <c r="H49" s="40">
        <v>159712710.07999998</v>
      </c>
      <c r="I49" s="40">
        <v>178341247.09999999</v>
      </c>
      <c r="J49" s="40">
        <v>178964552.07999998</v>
      </c>
      <c r="K49" s="40">
        <v>152832898.07999998</v>
      </c>
      <c r="L49" s="40">
        <v>170525897.07999998</v>
      </c>
      <c r="M49" s="40">
        <v>248655352.07999998</v>
      </c>
      <c r="N49" s="40">
        <v>262898897.07999998</v>
      </c>
      <c r="O49" s="40">
        <v>523351618.10000002</v>
      </c>
      <c r="P49" s="40">
        <v>2580905962.9999995</v>
      </c>
    </row>
    <row r="50" spans="1:16" x14ac:dyDescent="0.25">
      <c r="A50" s="35">
        <v>5</v>
      </c>
      <c r="B50" s="37">
        <v>4</v>
      </c>
      <c r="C50" s="44" t="s">
        <v>107</v>
      </c>
      <c r="D50" s="43">
        <v>982006805.92000008</v>
      </c>
      <c r="E50" s="43">
        <v>950241819.84000015</v>
      </c>
      <c r="F50" s="43">
        <v>915522247.76000023</v>
      </c>
      <c r="G50" s="43">
        <v>857406549.68000031</v>
      </c>
      <c r="H50" s="43">
        <v>820665850.60000038</v>
      </c>
      <c r="I50" s="43">
        <v>765296614.50000036</v>
      </c>
      <c r="J50" s="43">
        <v>708354322.42000031</v>
      </c>
      <c r="K50" s="43">
        <v>677543434.34000039</v>
      </c>
      <c r="L50" s="43">
        <v>665989548.26000047</v>
      </c>
      <c r="M50" s="43">
        <v>540306457.18000054</v>
      </c>
      <c r="N50" s="43">
        <v>400379571.10000056</v>
      </c>
      <c r="O50" s="43">
        <v>5.3644180297851563E-7</v>
      </c>
      <c r="P50" s="43">
        <v>0</v>
      </c>
    </row>
    <row r="51" spans="1:16" ht="15.7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</sheetData>
  <mergeCells count="9">
    <mergeCell ref="A22:G22"/>
    <mergeCell ref="A37:G37"/>
    <mergeCell ref="A43:G43"/>
    <mergeCell ref="A2:P2"/>
    <mergeCell ref="A3:P3"/>
    <mergeCell ref="A4:P4"/>
    <mergeCell ref="A5:P5"/>
    <mergeCell ref="A6:P6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CEDD-8F77-4599-B73D-198BA8A7B17A}">
  <dimension ref="A1:G145"/>
  <sheetViews>
    <sheetView workbookViewId="0">
      <selection activeCell="D11" sqref="D11"/>
    </sheetView>
  </sheetViews>
  <sheetFormatPr defaultRowHeight="15" x14ac:dyDescent="0.25"/>
  <cols>
    <col min="1" max="1" width="65.5703125" bestFit="1" customWidth="1"/>
    <col min="2" max="2" width="6.140625" bestFit="1" customWidth="1"/>
    <col min="3" max="3" width="31.5703125" bestFit="1" customWidth="1"/>
    <col min="4" max="5" width="10.85546875" bestFit="1" customWidth="1"/>
    <col min="6" max="6" width="8.7109375" bestFit="1" customWidth="1"/>
    <col min="7" max="7" width="9.5703125" bestFit="1" customWidth="1"/>
  </cols>
  <sheetData>
    <row r="1" spans="1:7" ht="15.75" x14ac:dyDescent="0.25">
      <c r="A1" s="105"/>
      <c r="B1" s="106"/>
      <c r="C1" s="106"/>
      <c r="D1" s="107"/>
      <c r="E1" s="107"/>
      <c r="F1" s="107"/>
      <c r="G1" s="107"/>
    </row>
    <row r="2" spans="1:7" ht="15.75" x14ac:dyDescent="0.25">
      <c r="A2" s="108" t="s">
        <v>146</v>
      </c>
      <c r="B2" s="108"/>
      <c r="C2" s="108"/>
      <c r="D2" s="108"/>
      <c r="E2" s="108"/>
      <c r="F2" s="108"/>
      <c r="G2" s="108"/>
    </row>
    <row r="3" spans="1:7" ht="15.75" x14ac:dyDescent="0.25">
      <c r="A3" s="105"/>
      <c r="B3" s="109"/>
      <c r="C3" s="109"/>
      <c r="D3" s="109"/>
      <c r="E3" s="109"/>
      <c r="F3" s="109"/>
      <c r="G3" s="109"/>
    </row>
    <row r="4" spans="1:7" ht="15.75" x14ac:dyDescent="0.25">
      <c r="A4" s="110" t="s">
        <v>1</v>
      </c>
      <c r="B4" s="110"/>
      <c r="C4" s="110"/>
      <c r="D4" s="110"/>
      <c r="E4" s="110"/>
      <c r="F4" s="110"/>
      <c r="G4" s="110"/>
    </row>
    <row r="5" spans="1:7" ht="15.75" x14ac:dyDescent="0.25">
      <c r="A5" s="110" t="s">
        <v>147</v>
      </c>
      <c r="B5" s="110"/>
      <c r="C5" s="110"/>
      <c r="D5" s="110"/>
      <c r="E5" s="110"/>
      <c r="F5" s="110"/>
      <c r="G5" s="110"/>
    </row>
    <row r="6" spans="1:7" x14ac:dyDescent="0.25">
      <c r="A6" s="72" t="s">
        <v>3</v>
      </c>
      <c r="B6" s="72"/>
      <c r="C6" s="72"/>
      <c r="D6" s="72"/>
      <c r="E6" s="72"/>
      <c r="F6" s="72"/>
      <c r="G6" s="72"/>
    </row>
    <row r="7" spans="1:7" ht="15.75" x14ac:dyDescent="0.25">
      <c r="A7" s="105"/>
      <c r="B7" s="73"/>
      <c r="C7" s="111"/>
      <c r="D7" s="111"/>
      <c r="E7" s="111"/>
      <c r="F7" s="111"/>
      <c r="G7" s="111"/>
    </row>
    <row r="8" spans="1:7" ht="15.75" x14ac:dyDescent="0.25">
      <c r="A8" s="112" t="s">
        <v>37</v>
      </c>
      <c r="B8" s="112"/>
      <c r="C8" s="112"/>
      <c r="D8" s="112"/>
      <c r="E8" s="47"/>
      <c r="F8" s="47"/>
      <c r="G8" s="47"/>
    </row>
    <row r="9" spans="1:7" ht="15.75" x14ac:dyDescent="0.25">
      <c r="A9" s="105"/>
      <c r="B9" s="113"/>
      <c r="C9" s="114"/>
      <c r="D9" s="114"/>
      <c r="E9" s="114"/>
      <c r="F9" s="114"/>
      <c r="G9" s="114"/>
    </row>
    <row r="10" spans="1:7" x14ac:dyDescent="0.25">
      <c r="A10" s="115"/>
      <c r="B10" s="116" t="s">
        <v>4</v>
      </c>
      <c r="C10" s="116" t="s">
        <v>5</v>
      </c>
      <c r="D10" s="55" t="s">
        <v>6</v>
      </c>
      <c r="E10" s="55" t="s">
        <v>7</v>
      </c>
      <c r="F10" s="55" t="s">
        <v>38</v>
      </c>
      <c r="G10" s="55" t="s">
        <v>39</v>
      </c>
    </row>
    <row r="11" spans="1:7" ht="38.25" x14ac:dyDescent="0.25">
      <c r="A11" s="117">
        <v>1</v>
      </c>
      <c r="B11" s="118" t="s">
        <v>110</v>
      </c>
      <c r="C11" s="118" t="s">
        <v>9</v>
      </c>
      <c r="D11" s="119" t="s">
        <v>114</v>
      </c>
      <c r="E11" s="119" t="s">
        <v>148</v>
      </c>
      <c r="F11" s="119" t="s">
        <v>149</v>
      </c>
      <c r="G11" s="119" t="s">
        <v>150</v>
      </c>
    </row>
    <row r="12" spans="1:7" ht="102" x14ac:dyDescent="0.25">
      <c r="A12" s="120">
        <v>2</v>
      </c>
      <c r="B12" s="121" t="s">
        <v>151</v>
      </c>
      <c r="C12" s="121" t="s">
        <v>152</v>
      </c>
      <c r="D12" s="122">
        <v>987472964</v>
      </c>
      <c r="E12" s="122">
        <v>987472964</v>
      </c>
      <c r="F12" s="122">
        <v>0</v>
      </c>
      <c r="G12" s="122">
        <v>0</v>
      </c>
    </row>
    <row r="13" spans="1:7" ht="102.75" x14ac:dyDescent="0.25">
      <c r="A13" s="117">
        <v>3</v>
      </c>
      <c r="B13" s="123" t="s">
        <v>153</v>
      </c>
      <c r="C13" s="124" t="s">
        <v>154</v>
      </c>
      <c r="D13" s="125">
        <v>273506457</v>
      </c>
      <c r="E13" s="125">
        <v>273506457</v>
      </c>
      <c r="F13" s="125">
        <v>0</v>
      </c>
      <c r="G13" s="125">
        <v>0</v>
      </c>
    </row>
    <row r="14" spans="1:7" ht="115.5" x14ac:dyDescent="0.25">
      <c r="A14" s="120">
        <v>4</v>
      </c>
      <c r="B14" s="123" t="s">
        <v>155</v>
      </c>
      <c r="C14" s="124" t="s">
        <v>156</v>
      </c>
      <c r="D14" s="125">
        <v>449574544</v>
      </c>
      <c r="E14" s="125">
        <v>449574544</v>
      </c>
      <c r="F14" s="125">
        <v>0</v>
      </c>
      <c r="G14" s="125">
        <v>0</v>
      </c>
    </row>
    <row r="15" spans="1:7" ht="153.75" x14ac:dyDescent="0.25">
      <c r="A15" s="117">
        <v>5</v>
      </c>
      <c r="B15" s="123" t="s">
        <v>157</v>
      </c>
      <c r="C15" s="124" t="s">
        <v>158</v>
      </c>
      <c r="D15" s="125">
        <v>233357260</v>
      </c>
      <c r="E15" s="125">
        <v>233357260</v>
      </c>
      <c r="F15" s="125">
        <v>0</v>
      </c>
      <c r="G15" s="125">
        <v>0</v>
      </c>
    </row>
    <row r="16" spans="1:7" ht="90" x14ac:dyDescent="0.25">
      <c r="A16" s="120">
        <v>6</v>
      </c>
      <c r="B16" s="123" t="s">
        <v>159</v>
      </c>
      <c r="C16" s="124" t="s">
        <v>160</v>
      </c>
      <c r="D16" s="125">
        <v>31034703</v>
      </c>
      <c r="E16" s="125">
        <v>31034703</v>
      </c>
      <c r="F16" s="125">
        <v>0</v>
      </c>
      <c r="G16" s="125">
        <v>0</v>
      </c>
    </row>
    <row r="17" spans="1:7" ht="102" x14ac:dyDescent="0.25">
      <c r="A17" s="117">
        <v>7</v>
      </c>
      <c r="B17" s="123" t="s">
        <v>161</v>
      </c>
      <c r="C17" s="18" t="s">
        <v>162</v>
      </c>
      <c r="D17" s="125">
        <v>0</v>
      </c>
      <c r="E17" s="125">
        <v>0</v>
      </c>
      <c r="F17" s="125">
        <v>0</v>
      </c>
      <c r="G17" s="125">
        <v>0</v>
      </c>
    </row>
    <row r="18" spans="1:7" ht="63.75" x14ac:dyDescent="0.25">
      <c r="A18" s="120">
        <v>8</v>
      </c>
      <c r="B18" s="123" t="s">
        <v>163</v>
      </c>
      <c r="C18" s="18" t="s">
        <v>164</v>
      </c>
      <c r="D18" s="125">
        <v>0</v>
      </c>
      <c r="E18" s="125">
        <v>0</v>
      </c>
      <c r="F18" s="125">
        <v>0</v>
      </c>
      <c r="G18" s="125">
        <v>0</v>
      </c>
    </row>
    <row r="19" spans="1:7" ht="127.5" x14ac:dyDescent="0.25">
      <c r="A19" s="117">
        <v>9</v>
      </c>
      <c r="B19" s="121" t="s">
        <v>165</v>
      </c>
      <c r="C19" s="126" t="s">
        <v>166</v>
      </c>
      <c r="D19" s="122">
        <v>0</v>
      </c>
      <c r="E19" s="122">
        <v>0</v>
      </c>
      <c r="F19" s="122">
        <v>0</v>
      </c>
      <c r="G19" s="122">
        <v>0</v>
      </c>
    </row>
    <row r="20" spans="1:7" ht="64.5" x14ac:dyDescent="0.25">
      <c r="A20" s="120">
        <v>10</v>
      </c>
      <c r="B20" s="123" t="s">
        <v>167</v>
      </c>
      <c r="C20" s="124" t="s">
        <v>168</v>
      </c>
      <c r="D20" s="125">
        <v>0</v>
      </c>
      <c r="E20" s="125">
        <v>0</v>
      </c>
      <c r="F20" s="125">
        <v>0</v>
      </c>
      <c r="G20" s="125">
        <v>0</v>
      </c>
    </row>
    <row r="21" spans="1:7" ht="115.5" x14ac:dyDescent="0.25">
      <c r="A21" s="117">
        <v>11</v>
      </c>
      <c r="B21" s="123" t="s">
        <v>169</v>
      </c>
      <c r="C21" s="124" t="s">
        <v>170</v>
      </c>
      <c r="D21" s="125">
        <v>0</v>
      </c>
      <c r="E21" s="125">
        <v>0</v>
      </c>
      <c r="F21" s="125">
        <v>0</v>
      </c>
      <c r="G21" s="125">
        <v>0</v>
      </c>
    </row>
    <row r="22" spans="1:7" ht="128.25" x14ac:dyDescent="0.25">
      <c r="A22" s="120">
        <v>12</v>
      </c>
      <c r="B22" s="123" t="s">
        <v>171</v>
      </c>
      <c r="C22" s="124" t="s">
        <v>172</v>
      </c>
      <c r="D22" s="125">
        <v>0</v>
      </c>
      <c r="E22" s="125">
        <v>0</v>
      </c>
      <c r="F22" s="125">
        <v>0</v>
      </c>
      <c r="G22" s="125">
        <v>0</v>
      </c>
    </row>
    <row r="23" spans="1:7" ht="128.25" x14ac:dyDescent="0.25">
      <c r="A23" s="117">
        <v>13</v>
      </c>
      <c r="B23" s="123" t="s">
        <v>173</v>
      </c>
      <c r="C23" s="124" t="s">
        <v>174</v>
      </c>
      <c r="D23" s="125">
        <v>0</v>
      </c>
      <c r="E23" s="125">
        <v>0</v>
      </c>
      <c r="F23" s="125">
        <v>0</v>
      </c>
      <c r="G23" s="125">
        <v>0</v>
      </c>
    </row>
    <row r="24" spans="1:7" ht="77.25" x14ac:dyDescent="0.25">
      <c r="A24" s="120">
        <v>14</v>
      </c>
      <c r="B24" s="123" t="s">
        <v>175</v>
      </c>
      <c r="C24" s="124" t="s">
        <v>176</v>
      </c>
      <c r="D24" s="125">
        <v>0</v>
      </c>
      <c r="E24" s="125">
        <v>0</v>
      </c>
      <c r="F24" s="125">
        <v>0</v>
      </c>
      <c r="G24" s="125">
        <v>0</v>
      </c>
    </row>
    <row r="25" spans="1:7" ht="51.75" x14ac:dyDescent="0.25">
      <c r="A25" s="117">
        <v>15</v>
      </c>
      <c r="B25" s="123" t="s">
        <v>177</v>
      </c>
      <c r="C25" s="124" t="s">
        <v>178</v>
      </c>
      <c r="D25" s="125">
        <v>0</v>
      </c>
      <c r="E25" s="125">
        <v>0</v>
      </c>
      <c r="F25" s="125">
        <v>0</v>
      </c>
      <c r="G25" s="125">
        <v>0</v>
      </c>
    </row>
    <row r="26" spans="1:7" ht="140.25" x14ac:dyDescent="0.25">
      <c r="A26" s="120">
        <v>16</v>
      </c>
      <c r="B26" s="121" t="s">
        <v>179</v>
      </c>
      <c r="C26" s="121" t="s">
        <v>180</v>
      </c>
      <c r="D26" s="122">
        <v>0</v>
      </c>
      <c r="E26" s="122">
        <v>0</v>
      </c>
      <c r="F26" s="122">
        <v>0</v>
      </c>
      <c r="G26" s="122">
        <v>0</v>
      </c>
    </row>
    <row r="27" spans="1:7" ht="77.25" x14ac:dyDescent="0.25">
      <c r="A27" s="117">
        <v>17</v>
      </c>
      <c r="B27" s="123" t="s">
        <v>181</v>
      </c>
      <c r="C27" s="124" t="s">
        <v>182</v>
      </c>
      <c r="D27" s="125">
        <v>0</v>
      </c>
      <c r="E27" s="125">
        <v>0</v>
      </c>
      <c r="F27" s="125">
        <v>0</v>
      </c>
      <c r="G27" s="125">
        <v>0</v>
      </c>
    </row>
    <row r="28" spans="1:7" ht="115.5" x14ac:dyDescent="0.25">
      <c r="A28" s="120">
        <v>18</v>
      </c>
      <c r="B28" s="123" t="s">
        <v>183</v>
      </c>
      <c r="C28" s="124" t="s">
        <v>184</v>
      </c>
      <c r="D28" s="125">
        <v>0</v>
      </c>
      <c r="E28" s="125">
        <v>0</v>
      </c>
      <c r="F28" s="125">
        <v>0</v>
      </c>
      <c r="G28" s="125">
        <v>0</v>
      </c>
    </row>
    <row r="29" spans="1:7" ht="128.25" x14ac:dyDescent="0.25">
      <c r="A29" s="117">
        <v>19</v>
      </c>
      <c r="B29" s="123" t="s">
        <v>185</v>
      </c>
      <c r="C29" s="124" t="s">
        <v>186</v>
      </c>
      <c r="D29" s="125">
        <v>0</v>
      </c>
      <c r="E29" s="125">
        <v>0</v>
      </c>
      <c r="F29" s="125">
        <v>0</v>
      </c>
      <c r="G29" s="125">
        <v>0</v>
      </c>
    </row>
    <row r="30" spans="1:7" ht="128.25" x14ac:dyDescent="0.25">
      <c r="A30" s="120">
        <v>20</v>
      </c>
      <c r="B30" s="123" t="s">
        <v>187</v>
      </c>
      <c r="C30" s="124" t="s">
        <v>188</v>
      </c>
      <c r="D30" s="125">
        <v>0</v>
      </c>
      <c r="E30" s="125">
        <v>0</v>
      </c>
      <c r="F30" s="125">
        <v>0</v>
      </c>
      <c r="G30" s="125">
        <v>0</v>
      </c>
    </row>
    <row r="31" spans="1:7" ht="77.25" x14ac:dyDescent="0.25">
      <c r="A31" s="117">
        <v>21</v>
      </c>
      <c r="B31" s="123" t="s">
        <v>189</v>
      </c>
      <c r="C31" s="124" t="s">
        <v>190</v>
      </c>
      <c r="D31" s="125">
        <v>0</v>
      </c>
      <c r="E31" s="125">
        <v>0</v>
      </c>
      <c r="F31" s="125">
        <v>0</v>
      </c>
      <c r="G31" s="125">
        <v>0</v>
      </c>
    </row>
    <row r="32" spans="1:7" ht="51.75" x14ac:dyDescent="0.25">
      <c r="A32" s="120">
        <v>22</v>
      </c>
      <c r="B32" s="123" t="s">
        <v>191</v>
      </c>
      <c r="C32" s="124" t="s">
        <v>192</v>
      </c>
      <c r="D32" s="125">
        <v>0</v>
      </c>
      <c r="E32" s="125">
        <v>0</v>
      </c>
      <c r="F32" s="125">
        <v>0</v>
      </c>
      <c r="G32" s="125">
        <v>0</v>
      </c>
    </row>
    <row r="33" spans="1:7" ht="76.5" x14ac:dyDescent="0.25">
      <c r="A33" s="117">
        <v>23</v>
      </c>
      <c r="B33" s="121" t="s">
        <v>193</v>
      </c>
      <c r="C33" s="121" t="s">
        <v>194</v>
      </c>
      <c r="D33" s="122">
        <v>460000000</v>
      </c>
      <c r="E33" s="122">
        <v>388000000</v>
      </c>
      <c r="F33" s="122">
        <v>72000000</v>
      </c>
      <c r="G33" s="122">
        <v>0</v>
      </c>
    </row>
    <row r="34" spans="1:7" ht="64.5" x14ac:dyDescent="0.25">
      <c r="A34" s="120">
        <v>24</v>
      </c>
      <c r="B34" s="123" t="s">
        <v>195</v>
      </c>
      <c r="C34" s="124" t="s">
        <v>196</v>
      </c>
      <c r="D34" s="125">
        <v>72000000</v>
      </c>
      <c r="E34" s="125">
        <v>0</v>
      </c>
      <c r="F34" s="125">
        <v>72000000</v>
      </c>
      <c r="G34" s="125">
        <v>0</v>
      </c>
    </row>
    <row r="35" spans="1:7" ht="90" x14ac:dyDescent="0.25">
      <c r="A35" s="117">
        <v>25</v>
      </c>
      <c r="B35" s="123" t="s">
        <v>197</v>
      </c>
      <c r="C35" s="124" t="s">
        <v>198</v>
      </c>
      <c r="D35" s="125">
        <v>380000000</v>
      </c>
      <c r="E35" s="125">
        <v>380000000</v>
      </c>
      <c r="F35" s="125">
        <v>0</v>
      </c>
      <c r="G35" s="125">
        <v>0</v>
      </c>
    </row>
    <row r="36" spans="1:7" ht="64.5" x14ac:dyDescent="0.25">
      <c r="A36" s="120">
        <v>26</v>
      </c>
      <c r="B36" s="123" t="s">
        <v>199</v>
      </c>
      <c r="C36" s="124" t="s">
        <v>200</v>
      </c>
      <c r="D36" s="125">
        <v>0</v>
      </c>
      <c r="E36" s="125">
        <v>0</v>
      </c>
      <c r="F36" s="125">
        <v>0</v>
      </c>
      <c r="G36" s="125">
        <v>0</v>
      </c>
    </row>
    <row r="37" spans="1:7" ht="64.5" x14ac:dyDescent="0.25">
      <c r="A37" s="117">
        <v>27</v>
      </c>
      <c r="B37" s="123" t="s">
        <v>201</v>
      </c>
      <c r="C37" s="124" t="s">
        <v>202</v>
      </c>
      <c r="D37" s="125">
        <v>0</v>
      </c>
      <c r="E37" s="125">
        <v>0</v>
      </c>
      <c r="F37" s="125">
        <v>0</v>
      </c>
      <c r="G37" s="125">
        <v>0</v>
      </c>
    </row>
    <row r="38" spans="1:7" ht="90" x14ac:dyDescent="0.25">
      <c r="A38" s="120">
        <v>28</v>
      </c>
      <c r="B38" s="123" t="s">
        <v>203</v>
      </c>
      <c r="C38" s="124" t="s">
        <v>204</v>
      </c>
      <c r="D38" s="125">
        <v>2000000</v>
      </c>
      <c r="E38" s="125">
        <v>2000000</v>
      </c>
      <c r="F38" s="125">
        <v>0</v>
      </c>
      <c r="G38" s="125">
        <v>0</v>
      </c>
    </row>
    <row r="39" spans="1:7" ht="77.25" x14ac:dyDescent="0.25">
      <c r="A39" s="117">
        <v>29</v>
      </c>
      <c r="B39" s="123" t="s">
        <v>205</v>
      </c>
      <c r="C39" s="124" t="s">
        <v>206</v>
      </c>
      <c r="D39" s="125">
        <v>6000000</v>
      </c>
      <c r="E39" s="125">
        <v>6000000</v>
      </c>
      <c r="F39" s="125">
        <v>0</v>
      </c>
      <c r="G39" s="125">
        <v>0</v>
      </c>
    </row>
    <row r="40" spans="1:7" ht="76.5" x14ac:dyDescent="0.25">
      <c r="A40" s="120">
        <v>30</v>
      </c>
      <c r="B40" s="121" t="s">
        <v>207</v>
      </c>
      <c r="C40" s="121" t="s">
        <v>208</v>
      </c>
      <c r="D40" s="122">
        <v>98216002</v>
      </c>
      <c r="E40" s="122">
        <v>97834502</v>
      </c>
      <c r="F40" s="122">
        <v>0</v>
      </c>
      <c r="G40" s="122">
        <v>381500</v>
      </c>
    </row>
    <row r="41" spans="1:7" ht="51.75" x14ac:dyDescent="0.25">
      <c r="A41" s="117">
        <v>31</v>
      </c>
      <c r="B41" s="123" t="s">
        <v>17</v>
      </c>
      <c r="C41" s="124" t="s">
        <v>209</v>
      </c>
      <c r="D41" s="125">
        <v>0</v>
      </c>
      <c r="E41" s="125">
        <v>0</v>
      </c>
      <c r="F41" s="125">
        <v>0</v>
      </c>
      <c r="G41" s="125">
        <v>0</v>
      </c>
    </row>
    <row r="42" spans="1:7" ht="51.75" x14ac:dyDescent="0.25">
      <c r="A42" s="120">
        <v>32</v>
      </c>
      <c r="B42" s="123" t="s">
        <v>19</v>
      </c>
      <c r="C42" s="124" t="s">
        <v>210</v>
      </c>
      <c r="D42" s="125">
        <v>14899218</v>
      </c>
      <c r="E42" s="125">
        <v>14599218</v>
      </c>
      <c r="F42" s="125">
        <v>0</v>
      </c>
      <c r="G42" s="125">
        <v>300000</v>
      </c>
    </row>
    <row r="43" spans="1:7" ht="64.5" x14ac:dyDescent="0.25">
      <c r="A43" s="117">
        <v>33</v>
      </c>
      <c r="B43" s="123" t="s">
        <v>21</v>
      </c>
      <c r="C43" s="124" t="s">
        <v>211</v>
      </c>
      <c r="D43" s="125">
        <v>3199992</v>
      </c>
      <c r="E43" s="125">
        <v>3199992</v>
      </c>
      <c r="F43" s="125">
        <v>0</v>
      </c>
      <c r="G43" s="125">
        <v>0</v>
      </c>
    </row>
    <row r="44" spans="1:7" ht="39" x14ac:dyDescent="0.25">
      <c r="A44" s="120">
        <v>34</v>
      </c>
      <c r="B44" s="123" t="s">
        <v>212</v>
      </c>
      <c r="C44" s="124" t="s">
        <v>213</v>
      </c>
      <c r="D44" s="125">
        <v>6000000</v>
      </c>
      <c r="E44" s="125">
        <v>6000000</v>
      </c>
      <c r="F44" s="125">
        <v>0</v>
      </c>
      <c r="G44" s="125">
        <v>0</v>
      </c>
    </row>
    <row r="45" spans="1:7" ht="26.25" x14ac:dyDescent="0.25">
      <c r="A45" s="117">
        <v>35</v>
      </c>
      <c r="B45" s="123" t="s">
        <v>214</v>
      </c>
      <c r="C45" s="124" t="s">
        <v>141</v>
      </c>
      <c r="D45" s="125">
        <v>56299992</v>
      </c>
      <c r="E45" s="125">
        <v>56299992</v>
      </c>
      <c r="F45" s="125">
        <v>0</v>
      </c>
      <c r="G45" s="125">
        <v>0</v>
      </c>
    </row>
    <row r="46" spans="1:7" ht="64.5" x14ac:dyDescent="0.25">
      <c r="A46" s="120">
        <v>36</v>
      </c>
      <c r="B46" s="123" t="s">
        <v>215</v>
      </c>
      <c r="C46" s="124" t="s">
        <v>216</v>
      </c>
      <c r="D46" s="125">
        <v>17765796</v>
      </c>
      <c r="E46" s="125">
        <v>17684796</v>
      </c>
      <c r="F46" s="125">
        <v>0</v>
      </c>
      <c r="G46" s="125">
        <v>81000</v>
      </c>
    </row>
    <row r="47" spans="1:7" ht="64.5" x14ac:dyDescent="0.25">
      <c r="A47" s="117">
        <v>37</v>
      </c>
      <c r="B47" s="123" t="s">
        <v>217</v>
      </c>
      <c r="C47" s="124" t="s">
        <v>218</v>
      </c>
      <c r="D47" s="125">
        <v>0</v>
      </c>
      <c r="E47" s="125">
        <v>0</v>
      </c>
      <c r="F47" s="125">
        <v>0</v>
      </c>
      <c r="G47" s="125">
        <v>0</v>
      </c>
    </row>
    <row r="48" spans="1:7" ht="77.25" x14ac:dyDescent="0.25">
      <c r="A48" s="120">
        <v>38</v>
      </c>
      <c r="B48" s="123" t="s">
        <v>219</v>
      </c>
      <c r="C48" s="124" t="s">
        <v>220</v>
      </c>
      <c r="D48" s="125">
        <v>51004</v>
      </c>
      <c r="E48" s="125">
        <v>50504</v>
      </c>
      <c r="F48" s="125">
        <v>0</v>
      </c>
      <c r="G48" s="125">
        <v>500</v>
      </c>
    </row>
    <row r="49" spans="1:7" ht="64.5" x14ac:dyDescent="0.25">
      <c r="A49" s="117">
        <v>39</v>
      </c>
      <c r="B49" s="123" t="s">
        <v>221</v>
      </c>
      <c r="C49" s="124" t="s">
        <v>222</v>
      </c>
      <c r="D49" s="125">
        <v>0</v>
      </c>
      <c r="E49" s="125">
        <v>0</v>
      </c>
      <c r="F49" s="125">
        <v>0</v>
      </c>
      <c r="G49" s="125">
        <v>0</v>
      </c>
    </row>
    <row r="50" spans="1:7" ht="51.75" x14ac:dyDescent="0.25">
      <c r="A50" s="120">
        <v>40</v>
      </c>
      <c r="B50" s="123" t="s">
        <v>223</v>
      </c>
      <c r="C50" s="124" t="s">
        <v>224</v>
      </c>
      <c r="D50" s="125">
        <v>0</v>
      </c>
      <c r="E50" s="125">
        <v>0</v>
      </c>
      <c r="F50" s="125">
        <v>0</v>
      </c>
      <c r="G50" s="125">
        <v>0</v>
      </c>
    </row>
    <row r="51" spans="1:7" ht="51" x14ac:dyDescent="0.25">
      <c r="A51" s="117">
        <v>41</v>
      </c>
      <c r="B51" s="123" t="s">
        <v>225</v>
      </c>
      <c r="C51" s="18" t="s">
        <v>226</v>
      </c>
      <c r="D51" s="125">
        <v>0</v>
      </c>
      <c r="E51" s="125">
        <v>0</v>
      </c>
      <c r="F51" s="125">
        <v>0</v>
      </c>
      <c r="G51" s="125">
        <v>0</v>
      </c>
    </row>
    <row r="52" spans="1:7" ht="76.5" x14ac:dyDescent="0.25">
      <c r="A52" s="120">
        <v>42</v>
      </c>
      <c r="B52" s="121" t="s">
        <v>227</v>
      </c>
      <c r="C52" s="121" t="s">
        <v>228</v>
      </c>
      <c r="D52" s="122">
        <v>0</v>
      </c>
      <c r="E52" s="122">
        <v>0</v>
      </c>
      <c r="F52" s="122">
        <v>0</v>
      </c>
      <c r="G52" s="122">
        <v>0</v>
      </c>
    </row>
    <row r="53" spans="1:7" ht="51.75" x14ac:dyDescent="0.25">
      <c r="A53" s="117">
        <v>43</v>
      </c>
      <c r="B53" s="123" t="s">
        <v>229</v>
      </c>
      <c r="C53" s="124" t="s">
        <v>230</v>
      </c>
      <c r="D53" s="125">
        <v>0</v>
      </c>
      <c r="E53" s="125">
        <v>0</v>
      </c>
      <c r="F53" s="125">
        <v>0</v>
      </c>
      <c r="G53" s="125">
        <v>0</v>
      </c>
    </row>
    <row r="54" spans="1:7" ht="51.75" x14ac:dyDescent="0.25">
      <c r="A54" s="120">
        <v>44</v>
      </c>
      <c r="B54" s="123" t="s">
        <v>231</v>
      </c>
      <c r="C54" s="124" t="s">
        <v>232</v>
      </c>
      <c r="D54" s="125">
        <v>0</v>
      </c>
      <c r="E54" s="125">
        <v>0</v>
      </c>
      <c r="F54" s="125">
        <v>0</v>
      </c>
      <c r="G54" s="125">
        <v>0</v>
      </c>
    </row>
    <row r="55" spans="1:7" ht="64.5" x14ac:dyDescent="0.25">
      <c r="A55" s="117">
        <v>45</v>
      </c>
      <c r="B55" s="123" t="s">
        <v>233</v>
      </c>
      <c r="C55" s="124" t="s">
        <v>234</v>
      </c>
      <c r="D55" s="125">
        <v>0</v>
      </c>
      <c r="E55" s="125">
        <v>0</v>
      </c>
      <c r="F55" s="125">
        <v>0</v>
      </c>
      <c r="G55" s="125">
        <v>0</v>
      </c>
    </row>
    <row r="56" spans="1:7" ht="51.75" x14ac:dyDescent="0.25">
      <c r="A56" s="120">
        <v>46</v>
      </c>
      <c r="B56" s="123" t="s">
        <v>235</v>
      </c>
      <c r="C56" s="124" t="s">
        <v>236</v>
      </c>
      <c r="D56" s="125">
        <v>0</v>
      </c>
      <c r="E56" s="125">
        <v>0</v>
      </c>
      <c r="F56" s="125">
        <v>0</v>
      </c>
      <c r="G56" s="125">
        <v>0</v>
      </c>
    </row>
    <row r="57" spans="1:7" ht="89.25" x14ac:dyDescent="0.25">
      <c r="A57" s="117">
        <v>47</v>
      </c>
      <c r="B57" s="123" t="s">
        <v>237</v>
      </c>
      <c r="C57" s="18" t="s">
        <v>238</v>
      </c>
      <c r="D57" s="125">
        <v>0</v>
      </c>
      <c r="E57" s="125">
        <v>0</v>
      </c>
      <c r="F57" s="125">
        <v>0</v>
      </c>
      <c r="G57" s="125">
        <v>0</v>
      </c>
    </row>
    <row r="58" spans="1:7" ht="102" x14ac:dyDescent="0.25">
      <c r="A58" s="120">
        <v>48</v>
      </c>
      <c r="B58" s="121" t="s">
        <v>239</v>
      </c>
      <c r="C58" s="121" t="s">
        <v>240</v>
      </c>
      <c r="D58" s="122">
        <v>0</v>
      </c>
      <c r="E58" s="122">
        <v>0</v>
      </c>
      <c r="F58" s="122">
        <v>0</v>
      </c>
      <c r="G58" s="122">
        <v>0</v>
      </c>
    </row>
    <row r="59" spans="1:7" ht="141" x14ac:dyDescent="0.25">
      <c r="A59" s="117">
        <v>49</v>
      </c>
      <c r="B59" s="123" t="s">
        <v>241</v>
      </c>
      <c r="C59" s="124" t="s">
        <v>242</v>
      </c>
      <c r="D59" s="125">
        <v>0</v>
      </c>
      <c r="E59" s="125">
        <v>0</v>
      </c>
      <c r="F59" s="125">
        <v>0</v>
      </c>
      <c r="G59" s="125">
        <v>0</v>
      </c>
    </row>
    <row r="60" spans="1:7" ht="141" x14ac:dyDescent="0.25">
      <c r="A60" s="120">
        <v>50</v>
      </c>
      <c r="B60" s="123" t="s">
        <v>243</v>
      </c>
      <c r="C60" s="124" t="s">
        <v>244</v>
      </c>
      <c r="D60" s="125">
        <v>0</v>
      </c>
      <c r="E60" s="125">
        <v>0</v>
      </c>
      <c r="F60" s="125">
        <v>0</v>
      </c>
      <c r="G60" s="125">
        <v>0</v>
      </c>
    </row>
    <row r="61" spans="1:7" ht="77.25" x14ac:dyDescent="0.25">
      <c r="A61" s="117">
        <v>51</v>
      </c>
      <c r="B61" s="123" t="s">
        <v>245</v>
      </c>
      <c r="C61" s="124" t="s">
        <v>246</v>
      </c>
      <c r="D61" s="125">
        <v>0</v>
      </c>
      <c r="E61" s="125">
        <v>0</v>
      </c>
      <c r="F61" s="125">
        <v>0</v>
      </c>
      <c r="G61" s="125">
        <v>0</v>
      </c>
    </row>
    <row r="62" spans="1:7" ht="76.5" x14ac:dyDescent="0.25">
      <c r="A62" s="120">
        <v>52</v>
      </c>
      <c r="B62" s="123" t="s">
        <v>247</v>
      </c>
      <c r="C62" s="18" t="s">
        <v>248</v>
      </c>
      <c r="D62" s="125">
        <v>0</v>
      </c>
      <c r="E62" s="125">
        <v>0</v>
      </c>
      <c r="F62" s="125">
        <v>0</v>
      </c>
      <c r="G62" s="125">
        <v>0</v>
      </c>
    </row>
    <row r="63" spans="1:7" ht="102" x14ac:dyDescent="0.25">
      <c r="A63" s="117">
        <v>53</v>
      </c>
      <c r="B63" s="121" t="s">
        <v>249</v>
      </c>
      <c r="C63" s="126" t="s">
        <v>250</v>
      </c>
      <c r="D63" s="122">
        <v>0</v>
      </c>
      <c r="E63" s="122">
        <v>0</v>
      </c>
      <c r="F63" s="122">
        <v>0</v>
      </c>
      <c r="G63" s="122">
        <v>0</v>
      </c>
    </row>
    <row r="64" spans="1:7" ht="141" x14ac:dyDescent="0.25">
      <c r="A64" s="120">
        <v>54</v>
      </c>
      <c r="B64" s="123" t="s">
        <v>251</v>
      </c>
      <c r="C64" s="124" t="s">
        <v>252</v>
      </c>
      <c r="D64" s="125">
        <v>0</v>
      </c>
      <c r="E64" s="125">
        <v>0</v>
      </c>
      <c r="F64" s="125">
        <v>0</v>
      </c>
      <c r="G64" s="125">
        <v>0</v>
      </c>
    </row>
    <row r="65" spans="1:7" ht="141" x14ac:dyDescent="0.25">
      <c r="A65" s="117">
        <v>55</v>
      </c>
      <c r="B65" s="123" t="s">
        <v>253</v>
      </c>
      <c r="C65" s="124" t="s">
        <v>254</v>
      </c>
      <c r="D65" s="125">
        <v>0</v>
      </c>
      <c r="E65" s="125">
        <v>0</v>
      </c>
      <c r="F65" s="125">
        <v>0</v>
      </c>
      <c r="G65" s="125">
        <v>0</v>
      </c>
    </row>
    <row r="66" spans="1:7" ht="77.25" x14ac:dyDescent="0.25">
      <c r="A66" s="120">
        <v>56</v>
      </c>
      <c r="B66" s="123" t="s">
        <v>255</v>
      </c>
      <c r="C66" s="124" t="s">
        <v>256</v>
      </c>
      <c r="D66" s="125">
        <v>0</v>
      </c>
      <c r="E66" s="125">
        <v>0</v>
      </c>
      <c r="F66" s="125">
        <v>0</v>
      </c>
      <c r="G66" s="125">
        <v>0</v>
      </c>
    </row>
    <row r="67" spans="1:7" ht="76.5" x14ac:dyDescent="0.25">
      <c r="A67" s="117">
        <v>57</v>
      </c>
      <c r="B67" s="123" t="s">
        <v>257</v>
      </c>
      <c r="C67" s="18" t="s">
        <v>258</v>
      </c>
      <c r="D67" s="125">
        <v>0</v>
      </c>
      <c r="E67" s="125">
        <v>0</v>
      </c>
      <c r="F67" s="125">
        <v>0</v>
      </c>
      <c r="G67" s="125">
        <v>0</v>
      </c>
    </row>
    <row r="68" spans="1:7" ht="114.75" x14ac:dyDescent="0.25">
      <c r="A68" s="120">
        <v>58</v>
      </c>
      <c r="B68" s="127" t="s">
        <v>259</v>
      </c>
      <c r="C68" s="121" t="s">
        <v>260</v>
      </c>
      <c r="D68" s="122">
        <v>1545688966</v>
      </c>
      <c r="E68" s="122">
        <v>1473307466</v>
      </c>
      <c r="F68" s="122">
        <v>72000000</v>
      </c>
      <c r="G68" s="122">
        <v>381500</v>
      </c>
    </row>
    <row r="69" spans="1:7" ht="114.75" x14ac:dyDescent="0.25">
      <c r="A69" s="117">
        <v>59</v>
      </c>
      <c r="B69" s="23" t="s">
        <v>261</v>
      </c>
      <c r="C69" s="126" t="s">
        <v>262</v>
      </c>
      <c r="D69" s="122">
        <v>0</v>
      </c>
      <c r="E69" s="122">
        <v>0</v>
      </c>
      <c r="F69" s="122">
        <v>0</v>
      </c>
      <c r="G69" s="122">
        <v>0</v>
      </c>
    </row>
    <row r="70" spans="1:7" ht="77.25" x14ac:dyDescent="0.25">
      <c r="A70" s="120">
        <v>60</v>
      </c>
      <c r="B70" s="123" t="s">
        <v>263</v>
      </c>
      <c r="C70" s="124" t="s">
        <v>264</v>
      </c>
      <c r="D70" s="125">
        <v>0</v>
      </c>
      <c r="E70" s="125">
        <v>0</v>
      </c>
      <c r="F70" s="125">
        <v>0</v>
      </c>
      <c r="G70" s="125">
        <v>0</v>
      </c>
    </row>
    <row r="71" spans="1:7" ht="115.5" x14ac:dyDescent="0.25">
      <c r="A71" s="117">
        <v>61</v>
      </c>
      <c r="B71" s="123" t="s">
        <v>265</v>
      </c>
      <c r="C71" s="124" t="s">
        <v>266</v>
      </c>
      <c r="D71" s="125">
        <v>0</v>
      </c>
      <c r="E71" s="125">
        <v>0</v>
      </c>
      <c r="F71" s="125">
        <v>0</v>
      </c>
      <c r="G71" s="125">
        <v>0</v>
      </c>
    </row>
    <row r="72" spans="1:7" ht="63.75" x14ac:dyDescent="0.25">
      <c r="A72" s="120">
        <v>62</v>
      </c>
      <c r="B72" s="123" t="s">
        <v>267</v>
      </c>
      <c r="C72" s="128" t="s">
        <v>268</v>
      </c>
      <c r="D72" s="125">
        <v>0</v>
      </c>
      <c r="E72" s="125">
        <v>0</v>
      </c>
      <c r="F72" s="125">
        <v>0</v>
      </c>
      <c r="G72" s="125">
        <v>0</v>
      </c>
    </row>
    <row r="73" spans="1:7" ht="89.25" x14ac:dyDescent="0.25">
      <c r="A73" s="117">
        <v>63</v>
      </c>
      <c r="B73" s="23" t="s">
        <v>269</v>
      </c>
      <c r="C73" s="126" t="s">
        <v>270</v>
      </c>
      <c r="D73" s="122">
        <v>0</v>
      </c>
      <c r="E73" s="122">
        <v>0</v>
      </c>
      <c r="F73" s="122">
        <v>0</v>
      </c>
      <c r="G73" s="122">
        <v>0</v>
      </c>
    </row>
    <row r="74" spans="1:7" ht="102.75" x14ac:dyDescent="0.25">
      <c r="A74" s="120">
        <v>64</v>
      </c>
      <c r="B74" s="123" t="s">
        <v>271</v>
      </c>
      <c r="C74" s="124" t="s">
        <v>272</v>
      </c>
      <c r="D74" s="125">
        <v>0</v>
      </c>
      <c r="E74" s="125">
        <v>0</v>
      </c>
      <c r="F74" s="125">
        <v>0</v>
      </c>
      <c r="G74" s="125">
        <v>0</v>
      </c>
    </row>
    <row r="75" spans="1:7" ht="90" x14ac:dyDescent="0.25">
      <c r="A75" s="117">
        <v>65</v>
      </c>
      <c r="B75" s="123" t="s">
        <v>273</v>
      </c>
      <c r="C75" s="124" t="s">
        <v>274</v>
      </c>
      <c r="D75" s="125">
        <v>0</v>
      </c>
      <c r="E75" s="125">
        <v>0</v>
      </c>
      <c r="F75" s="125">
        <v>0</v>
      </c>
      <c r="G75" s="125">
        <v>0</v>
      </c>
    </row>
    <row r="76" spans="1:7" ht="102.75" x14ac:dyDescent="0.25">
      <c r="A76" s="120">
        <v>66</v>
      </c>
      <c r="B76" s="123" t="s">
        <v>275</v>
      </c>
      <c r="C76" s="124" t="s">
        <v>276</v>
      </c>
      <c r="D76" s="125">
        <v>0</v>
      </c>
      <c r="E76" s="125">
        <v>0</v>
      </c>
      <c r="F76" s="125">
        <v>0</v>
      </c>
      <c r="G76" s="125">
        <v>0</v>
      </c>
    </row>
    <row r="77" spans="1:7" ht="89.25" x14ac:dyDescent="0.25">
      <c r="A77" s="117">
        <v>67</v>
      </c>
      <c r="B77" s="123" t="s">
        <v>277</v>
      </c>
      <c r="C77" s="18" t="s">
        <v>278</v>
      </c>
      <c r="D77" s="125">
        <v>0</v>
      </c>
      <c r="E77" s="125">
        <v>0</v>
      </c>
      <c r="F77" s="125">
        <v>0</v>
      </c>
      <c r="G77" s="125">
        <v>0</v>
      </c>
    </row>
    <row r="78" spans="1:7" ht="76.5" x14ac:dyDescent="0.25">
      <c r="A78" s="120">
        <v>68</v>
      </c>
      <c r="B78" s="23" t="s">
        <v>279</v>
      </c>
      <c r="C78" s="126" t="s">
        <v>280</v>
      </c>
      <c r="D78" s="122">
        <v>1035216997</v>
      </c>
      <c r="E78" s="122">
        <v>1035216997</v>
      </c>
      <c r="F78" s="122">
        <v>0</v>
      </c>
      <c r="G78" s="122">
        <v>0</v>
      </c>
    </row>
    <row r="79" spans="1:7" ht="90" x14ac:dyDescent="0.25">
      <c r="A79" s="117">
        <v>69</v>
      </c>
      <c r="B79" s="123" t="s">
        <v>281</v>
      </c>
      <c r="C79" s="124" t="s">
        <v>282</v>
      </c>
      <c r="D79" s="125">
        <v>1035216997</v>
      </c>
      <c r="E79" s="125">
        <v>1035216997</v>
      </c>
      <c r="F79" s="125">
        <v>0</v>
      </c>
      <c r="G79" s="125">
        <v>0</v>
      </c>
    </row>
    <row r="80" spans="1:7" ht="89.25" x14ac:dyDescent="0.25">
      <c r="A80" s="120">
        <v>70</v>
      </c>
      <c r="B80" s="123" t="s">
        <v>283</v>
      </c>
      <c r="C80" s="18" t="s">
        <v>284</v>
      </c>
      <c r="D80" s="125">
        <v>0</v>
      </c>
      <c r="E80" s="125">
        <v>0</v>
      </c>
      <c r="F80" s="125">
        <v>0</v>
      </c>
      <c r="G80" s="125">
        <v>0</v>
      </c>
    </row>
    <row r="81" spans="1:7" ht="89.25" x14ac:dyDescent="0.25">
      <c r="A81" s="117">
        <v>71</v>
      </c>
      <c r="B81" s="23" t="s">
        <v>285</v>
      </c>
      <c r="C81" s="126" t="s">
        <v>286</v>
      </c>
      <c r="D81" s="122">
        <v>0</v>
      </c>
      <c r="E81" s="122">
        <v>0</v>
      </c>
      <c r="F81" s="122">
        <v>0</v>
      </c>
      <c r="G81" s="122">
        <v>0</v>
      </c>
    </row>
    <row r="82" spans="1:7" ht="64.5" x14ac:dyDescent="0.25">
      <c r="A82" s="120">
        <v>72</v>
      </c>
      <c r="B82" s="123" t="s">
        <v>287</v>
      </c>
      <c r="C82" s="124" t="s">
        <v>288</v>
      </c>
      <c r="D82" s="125">
        <v>0</v>
      </c>
      <c r="E82" s="125">
        <v>0</v>
      </c>
      <c r="F82" s="125">
        <v>0</v>
      </c>
      <c r="G82" s="125">
        <v>0</v>
      </c>
    </row>
    <row r="83" spans="1:7" ht="90" x14ac:dyDescent="0.25">
      <c r="A83" s="117">
        <v>73</v>
      </c>
      <c r="B83" s="123" t="s">
        <v>289</v>
      </c>
      <c r="C83" s="124" t="s">
        <v>290</v>
      </c>
      <c r="D83" s="125">
        <v>0</v>
      </c>
      <c r="E83" s="125">
        <v>0</v>
      </c>
      <c r="F83" s="125">
        <v>0</v>
      </c>
      <c r="G83" s="125">
        <v>0</v>
      </c>
    </row>
    <row r="84" spans="1:7" ht="38.25" x14ac:dyDescent="0.25">
      <c r="A84" s="120">
        <v>74</v>
      </c>
      <c r="B84" s="123" t="s">
        <v>291</v>
      </c>
      <c r="C84" s="18" t="s">
        <v>292</v>
      </c>
      <c r="D84" s="125">
        <v>0</v>
      </c>
      <c r="E84" s="125">
        <v>0</v>
      </c>
      <c r="F84" s="125">
        <v>0</v>
      </c>
      <c r="G84" s="125">
        <v>0</v>
      </c>
    </row>
    <row r="85" spans="1:7" ht="89.25" x14ac:dyDescent="0.25">
      <c r="A85" s="117">
        <v>75</v>
      </c>
      <c r="B85" s="23" t="s">
        <v>293</v>
      </c>
      <c r="C85" s="126" t="s">
        <v>294</v>
      </c>
      <c r="D85" s="122">
        <v>0</v>
      </c>
      <c r="E85" s="122">
        <v>0</v>
      </c>
      <c r="F85" s="122">
        <v>0</v>
      </c>
      <c r="G85" s="122">
        <v>0</v>
      </c>
    </row>
    <row r="86" spans="1:7" ht="102.75" x14ac:dyDescent="0.25">
      <c r="A86" s="120">
        <v>76</v>
      </c>
      <c r="B86" s="129" t="s">
        <v>295</v>
      </c>
      <c r="C86" s="124" t="s">
        <v>296</v>
      </c>
      <c r="D86" s="125">
        <v>0</v>
      </c>
      <c r="E86" s="125">
        <v>0</v>
      </c>
      <c r="F86" s="125">
        <v>0</v>
      </c>
      <c r="G86" s="125">
        <v>0</v>
      </c>
    </row>
    <row r="87" spans="1:7" ht="102.75" x14ac:dyDescent="0.25">
      <c r="A87" s="117">
        <v>77</v>
      </c>
      <c r="B87" s="129" t="s">
        <v>297</v>
      </c>
      <c r="C87" s="124" t="s">
        <v>298</v>
      </c>
      <c r="D87" s="125">
        <v>0</v>
      </c>
      <c r="E87" s="125">
        <v>0</v>
      </c>
      <c r="F87" s="125">
        <v>0</v>
      </c>
      <c r="G87" s="125">
        <v>0</v>
      </c>
    </row>
    <row r="88" spans="1:7" ht="64.5" x14ac:dyDescent="0.25">
      <c r="A88" s="120">
        <v>78</v>
      </c>
      <c r="B88" s="129" t="s">
        <v>299</v>
      </c>
      <c r="C88" s="124" t="s">
        <v>300</v>
      </c>
      <c r="D88" s="125">
        <v>0</v>
      </c>
      <c r="E88" s="125">
        <v>0</v>
      </c>
      <c r="F88" s="125">
        <v>0</v>
      </c>
      <c r="G88" s="125">
        <v>0</v>
      </c>
    </row>
    <row r="89" spans="1:7" ht="63.75" x14ac:dyDescent="0.25">
      <c r="A89" s="117">
        <v>79</v>
      </c>
      <c r="B89" s="129" t="s">
        <v>301</v>
      </c>
      <c r="C89" s="18" t="s">
        <v>302</v>
      </c>
      <c r="D89" s="125">
        <v>0</v>
      </c>
      <c r="E89" s="125">
        <v>0</v>
      </c>
      <c r="F89" s="125">
        <v>0</v>
      </c>
      <c r="G89" s="125">
        <v>0</v>
      </c>
    </row>
    <row r="90" spans="1:7" ht="140.25" x14ac:dyDescent="0.25">
      <c r="A90" s="120">
        <v>80</v>
      </c>
      <c r="B90" s="23" t="s">
        <v>303</v>
      </c>
      <c r="C90" s="126" t="s">
        <v>304</v>
      </c>
      <c r="D90" s="122">
        <v>0</v>
      </c>
      <c r="E90" s="122">
        <v>0</v>
      </c>
      <c r="F90" s="122">
        <v>0</v>
      </c>
      <c r="G90" s="122">
        <v>0</v>
      </c>
    </row>
    <row r="91" spans="1:7" ht="102.75" x14ac:dyDescent="0.25">
      <c r="A91" s="117">
        <v>81</v>
      </c>
      <c r="B91" s="23" t="s">
        <v>305</v>
      </c>
      <c r="C91" s="130" t="s">
        <v>306</v>
      </c>
      <c r="D91" s="122">
        <v>1035216997</v>
      </c>
      <c r="E91" s="122">
        <v>1035216997</v>
      </c>
      <c r="F91" s="122">
        <v>0</v>
      </c>
      <c r="G91" s="122">
        <v>0</v>
      </c>
    </row>
    <row r="92" spans="1:7" ht="141" x14ac:dyDescent="0.25">
      <c r="A92" s="120">
        <v>82</v>
      </c>
      <c r="B92" s="23" t="s">
        <v>307</v>
      </c>
      <c r="C92" s="130" t="s">
        <v>308</v>
      </c>
      <c r="D92" s="122">
        <v>2580905963</v>
      </c>
      <c r="E92" s="122">
        <v>2508524463</v>
      </c>
      <c r="F92" s="122">
        <v>72000000</v>
      </c>
      <c r="G92" s="122">
        <v>381500</v>
      </c>
    </row>
    <row r="93" spans="1:7" x14ac:dyDescent="0.25">
      <c r="A93" s="131"/>
      <c r="B93" s="132"/>
      <c r="C93" s="133"/>
      <c r="D93" s="134"/>
      <c r="E93" s="134"/>
      <c r="F93" s="134"/>
      <c r="G93" s="134"/>
    </row>
    <row r="94" spans="1:7" ht="15.75" x14ac:dyDescent="0.25">
      <c r="A94" s="135" t="s">
        <v>80</v>
      </c>
      <c r="B94" s="135"/>
      <c r="C94" s="135"/>
      <c r="D94" s="135"/>
      <c r="E94" s="135"/>
      <c r="F94" s="135"/>
      <c r="G94" s="135"/>
    </row>
    <row r="95" spans="1:7" x14ac:dyDescent="0.25">
      <c r="A95" s="131"/>
      <c r="B95" s="136"/>
      <c r="C95" s="136"/>
      <c r="D95" s="137"/>
      <c r="E95" s="137"/>
      <c r="F95" s="137"/>
      <c r="G95" s="137"/>
    </row>
    <row r="96" spans="1:7" x14ac:dyDescent="0.25">
      <c r="A96" s="115"/>
      <c r="B96" s="116" t="s">
        <v>4</v>
      </c>
      <c r="C96" s="116" t="s">
        <v>5</v>
      </c>
      <c r="D96" s="55" t="s">
        <v>6</v>
      </c>
      <c r="E96" s="55" t="s">
        <v>7</v>
      </c>
      <c r="F96" s="55" t="s">
        <v>38</v>
      </c>
      <c r="G96" s="55" t="s">
        <v>39</v>
      </c>
    </row>
    <row r="97" spans="1:7" ht="38.25" x14ac:dyDescent="0.25">
      <c r="A97" s="117">
        <v>1</v>
      </c>
      <c r="B97" s="118" t="s">
        <v>110</v>
      </c>
      <c r="C97" s="118" t="s">
        <v>309</v>
      </c>
      <c r="D97" s="119" t="s">
        <v>114</v>
      </c>
      <c r="E97" s="119" t="s">
        <v>148</v>
      </c>
      <c r="F97" s="119" t="s">
        <v>149</v>
      </c>
      <c r="G97" s="119" t="s">
        <v>150</v>
      </c>
    </row>
    <row r="98" spans="1:7" ht="89.25" x14ac:dyDescent="0.25">
      <c r="A98" s="117">
        <v>2</v>
      </c>
      <c r="B98" s="121" t="s">
        <v>151</v>
      </c>
      <c r="C98" s="138" t="s">
        <v>310</v>
      </c>
      <c r="D98" s="122">
        <v>1992880366</v>
      </c>
      <c r="E98" s="122">
        <v>1668725756</v>
      </c>
      <c r="F98" s="122">
        <v>28900004</v>
      </c>
      <c r="G98" s="122">
        <v>295254606</v>
      </c>
    </row>
    <row r="99" spans="1:7" ht="38.25" x14ac:dyDescent="0.25">
      <c r="A99" s="117">
        <v>3</v>
      </c>
      <c r="B99" s="123" t="s">
        <v>153</v>
      </c>
      <c r="C99" s="139" t="s">
        <v>135</v>
      </c>
      <c r="D99" s="125">
        <v>857168821</v>
      </c>
      <c r="E99" s="125">
        <v>646270879</v>
      </c>
      <c r="F99" s="125">
        <v>0</v>
      </c>
      <c r="G99" s="125">
        <v>210897942</v>
      </c>
    </row>
    <row r="100" spans="1:7" ht="102" x14ac:dyDescent="0.25">
      <c r="A100" s="117">
        <v>4</v>
      </c>
      <c r="B100" s="123" t="s">
        <v>155</v>
      </c>
      <c r="C100" s="139" t="s">
        <v>311</v>
      </c>
      <c r="D100" s="125">
        <v>122226840</v>
      </c>
      <c r="E100" s="125">
        <v>90984974</v>
      </c>
      <c r="F100" s="125">
        <v>0</v>
      </c>
      <c r="G100" s="125">
        <v>31241866</v>
      </c>
    </row>
    <row r="101" spans="1:7" ht="25.5" x14ac:dyDescent="0.25">
      <c r="A101" s="117">
        <v>5</v>
      </c>
      <c r="B101" s="123" t="s">
        <v>157</v>
      </c>
      <c r="C101" s="139" t="s">
        <v>86</v>
      </c>
      <c r="D101" s="125">
        <v>858829653</v>
      </c>
      <c r="E101" s="125">
        <v>805714855</v>
      </c>
      <c r="F101" s="125">
        <v>0</v>
      </c>
      <c r="G101" s="125">
        <v>53114798</v>
      </c>
    </row>
    <row r="102" spans="1:7" ht="51" x14ac:dyDescent="0.25">
      <c r="A102" s="117">
        <v>6</v>
      </c>
      <c r="B102" s="123" t="s">
        <v>159</v>
      </c>
      <c r="C102" s="139" t="s">
        <v>88</v>
      </c>
      <c r="D102" s="125">
        <v>5000004</v>
      </c>
      <c r="E102" s="125">
        <v>0</v>
      </c>
      <c r="F102" s="125">
        <v>5000004</v>
      </c>
      <c r="G102" s="125">
        <v>0</v>
      </c>
    </row>
    <row r="103" spans="1:7" ht="51" x14ac:dyDescent="0.25">
      <c r="A103" s="117">
        <v>7</v>
      </c>
      <c r="B103" s="123" t="s">
        <v>312</v>
      </c>
      <c r="C103" s="139" t="s">
        <v>137</v>
      </c>
      <c r="D103" s="125">
        <v>132055048</v>
      </c>
      <c r="E103" s="125">
        <v>108155048</v>
      </c>
      <c r="F103" s="125">
        <v>23900000</v>
      </c>
      <c r="G103" s="125">
        <v>0</v>
      </c>
    </row>
    <row r="104" spans="1:7" ht="25.5" x14ac:dyDescent="0.25">
      <c r="A104" s="117">
        <v>8</v>
      </c>
      <c r="B104" s="123" t="s">
        <v>313</v>
      </c>
      <c r="C104" s="139" t="s">
        <v>314</v>
      </c>
      <c r="D104" s="125">
        <v>17600000</v>
      </c>
      <c r="E104" s="125">
        <v>17600000</v>
      </c>
      <c r="F104" s="125">
        <v>0</v>
      </c>
      <c r="G104" s="125">
        <v>0</v>
      </c>
    </row>
    <row r="105" spans="1:7" ht="51" x14ac:dyDescent="0.25">
      <c r="A105" s="117">
        <v>9</v>
      </c>
      <c r="B105" s="123" t="s">
        <v>315</v>
      </c>
      <c r="C105" s="139" t="s">
        <v>316</v>
      </c>
      <c r="D105" s="125">
        <v>0</v>
      </c>
      <c r="E105" s="125">
        <v>0</v>
      </c>
      <c r="F105" s="125">
        <v>0</v>
      </c>
      <c r="G105" s="125">
        <v>0</v>
      </c>
    </row>
    <row r="106" spans="1:7" ht="165.75" x14ac:dyDescent="0.25">
      <c r="A106" s="117">
        <v>10</v>
      </c>
      <c r="B106" s="123" t="s">
        <v>317</v>
      </c>
      <c r="C106" s="140" t="s">
        <v>318</v>
      </c>
      <c r="D106" s="125">
        <v>0</v>
      </c>
      <c r="E106" s="125">
        <v>0</v>
      </c>
      <c r="F106" s="125">
        <v>0</v>
      </c>
      <c r="G106" s="125">
        <v>0</v>
      </c>
    </row>
    <row r="107" spans="1:7" ht="102" x14ac:dyDescent="0.25">
      <c r="A107" s="117">
        <v>11</v>
      </c>
      <c r="B107" s="121" t="s">
        <v>165</v>
      </c>
      <c r="C107" s="138" t="s">
        <v>319</v>
      </c>
      <c r="D107" s="122">
        <v>554680051</v>
      </c>
      <c r="E107" s="122">
        <v>548350361</v>
      </c>
      <c r="F107" s="122">
        <v>4479300</v>
      </c>
      <c r="G107" s="122">
        <v>1850390</v>
      </c>
    </row>
    <row r="108" spans="1:7" ht="25.5" x14ac:dyDescent="0.25">
      <c r="A108" s="117">
        <v>12</v>
      </c>
      <c r="B108" s="123" t="s">
        <v>167</v>
      </c>
      <c r="C108" s="139" t="s">
        <v>92</v>
      </c>
      <c r="D108" s="125">
        <v>545029051</v>
      </c>
      <c r="E108" s="125">
        <v>538699361</v>
      </c>
      <c r="F108" s="125">
        <v>4479300</v>
      </c>
      <c r="G108" s="125">
        <v>1850390</v>
      </c>
    </row>
    <row r="109" spans="1:7" ht="89.25" x14ac:dyDescent="0.25">
      <c r="A109" s="117">
        <v>13</v>
      </c>
      <c r="B109" s="123" t="s">
        <v>169</v>
      </c>
      <c r="C109" s="139" t="s">
        <v>320</v>
      </c>
      <c r="D109" s="125">
        <v>0</v>
      </c>
      <c r="E109" s="125">
        <v>0</v>
      </c>
      <c r="F109" s="125">
        <v>0</v>
      </c>
      <c r="G109" s="125">
        <v>0</v>
      </c>
    </row>
    <row r="110" spans="1:7" ht="25.5" x14ac:dyDescent="0.25">
      <c r="A110" s="117">
        <v>14</v>
      </c>
      <c r="B110" s="123" t="s">
        <v>171</v>
      </c>
      <c r="C110" s="139" t="s">
        <v>94</v>
      </c>
      <c r="D110" s="125">
        <v>9651000</v>
      </c>
      <c r="E110" s="125">
        <v>9651000</v>
      </c>
      <c r="F110" s="125">
        <v>0</v>
      </c>
      <c r="G110" s="125">
        <v>0</v>
      </c>
    </row>
    <row r="111" spans="1:7" ht="76.5" x14ac:dyDescent="0.25">
      <c r="A111" s="117">
        <v>15</v>
      </c>
      <c r="B111" s="123" t="s">
        <v>173</v>
      </c>
      <c r="C111" s="139" t="s">
        <v>321</v>
      </c>
      <c r="D111" s="125">
        <v>0</v>
      </c>
      <c r="E111" s="125">
        <v>0</v>
      </c>
      <c r="F111" s="125">
        <v>0</v>
      </c>
      <c r="G111" s="125">
        <v>0</v>
      </c>
    </row>
    <row r="112" spans="1:7" ht="51" x14ac:dyDescent="0.25">
      <c r="A112" s="117">
        <v>16</v>
      </c>
      <c r="B112" s="123" t="s">
        <v>175</v>
      </c>
      <c r="C112" s="18" t="s">
        <v>96</v>
      </c>
      <c r="D112" s="125">
        <v>0</v>
      </c>
      <c r="E112" s="125">
        <v>0</v>
      </c>
      <c r="F112" s="125">
        <v>0</v>
      </c>
      <c r="G112" s="125">
        <v>0</v>
      </c>
    </row>
    <row r="113" spans="1:7" ht="102" x14ac:dyDescent="0.25">
      <c r="A113" s="117">
        <v>17</v>
      </c>
      <c r="B113" s="121" t="s">
        <v>179</v>
      </c>
      <c r="C113" s="121" t="s">
        <v>322</v>
      </c>
      <c r="D113" s="122">
        <v>2547560417</v>
      </c>
      <c r="E113" s="122">
        <v>2217076117</v>
      </c>
      <c r="F113" s="122">
        <v>33379304</v>
      </c>
      <c r="G113" s="122">
        <v>297104996</v>
      </c>
    </row>
    <row r="114" spans="1:7" ht="127.5" x14ac:dyDescent="0.25">
      <c r="A114" s="117">
        <v>18</v>
      </c>
      <c r="B114" s="121" t="s">
        <v>323</v>
      </c>
      <c r="C114" s="121" t="s">
        <v>324</v>
      </c>
      <c r="D114" s="122">
        <v>0</v>
      </c>
      <c r="E114" s="122">
        <v>0</v>
      </c>
      <c r="F114" s="122">
        <v>0</v>
      </c>
      <c r="G114" s="122">
        <v>0</v>
      </c>
    </row>
    <row r="115" spans="1:7" ht="127.5" x14ac:dyDescent="0.25">
      <c r="A115" s="117">
        <v>19</v>
      </c>
      <c r="B115" s="123" t="s">
        <v>195</v>
      </c>
      <c r="C115" s="139" t="s">
        <v>325</v>
      </c>
      <c r="D115" s="125">
        <v>0</v>
      </c>
      <c r="E115" s="125">
        <v>0</v>
      </c>
      <c r="F115" s="125">
        <v>0</v>
      </c>
      <c r="G115" s="125">
        <v>0</v>
      </c>
    </row>
    <row r="116" spans="1:7" ht="127.5" x14ac:dyDescent="0.25">
      <c r="A116" s="117">
        <v>20</v>
      </c>
      <c r="B116" s="123" t="s">
        <v>197</v>
      </c>
      <c r="C116" s="139" t="s">
        <v>326</v>
      </c>
      <c r="D116" s="125">
        <v>0</v>
      </c>
      <c r="E116" s="125">
        <v>0</v>
      </c>
      <c r="F116" s="125">
        <v>0</v>
      </c>
      <c r="G116" s="125">
        <v>0</v>
      </c>
    </row>
    <row r="117" spans="1:7" ht="127.5" x14ac:dyDescent="0.25">
      <c r="A117" s="117">
        <v>21</v>
      </c>
      <c r="B117" s="123" t="s">
        <v>199</v>
      </c>
      <c r="C117" s="139" t="s">
        <v>327</v>
      </c>
      <c r="D117" s="125">
        <v>0</v>
      </c>
      <c r="E117" s="125">
        <v>0</v>
      </c>
      <c r="F117" s="125">
        <v>0</v>
      </c>
      <c r="G117" s="125">
        <v>0</v>
      </c>
    </row>
    <row r="118" spans="1:7" ht="89.25" x14ac:dyDescent="0.25">
      <c r="A118" s="117">
        <v>22</v>
      </c>
      <c r="B118" s="121" t="s">
        <v>207</v>
      </c>
      <c r="C118" s="121" t="s">
        <v>328</v>
      </c>
      <c r="D118" s="122">
        <v>0</v>
      </c>
      <c r="E118" s="122">
        <v>0</v>
      </c>
      <c r="F118" s="122">
        <v>0</v>
      </c>
      <c r="G118" s="122">
        <v>0</v>
      </c>
    </row>
    <row r="119" spans="1:7" ht="76.5" x14ac:dyDescent="0.25">
      <c r="A119" s="117">
        <v>23</v>
      </c>
      <c r="B119" s="123" t="s">
        <v>17</v>
      </c>
      <c r="C119" s="139" t="s">
        <v>329</v>
      </c>
      <c r="D119" s="125">
        <v>0</v>
      </c>
      <c r="E119" s="125">
        <v>0</v>
      </c>
      <c r="F119" s="125">
        <v>0</v>
      </c>
      <c r="G119" s="125">
        <v>0</v>
      </c>
    </row>
    <row r="120" spans="1:7" ht="76.5" x14ac:dyDescent="0.25">
      <c r="A120" s="117">
        <v>24</v>
      </c>
      <c r="B120" s="123" t="s">
        <v>19</v>
      </c>
      <c r="C120" s="139" t="s">
        <v>330</v>
      </c>
      <c r="D120" s="125">
        <v>0</v>
      </c>
      <c r="E120" s="125">
        <v>0</v>
      </c>
      <c r="F120" s="125">
        <v>0</v>
      </c>
      <c r="G120" s="125">
        <v>0</v>
      </c>
    </row>
    <row r="121" spans="1:7" ht="38.25" x14ac:dyDescent="0.25">
      <c r="A121" s="117">
        <v>25</v>
      </c>
      <c r="B121" s="123" t="s">
        <v>21</v>
      </c>
      <c r="C121" s="139" t="s">
        <v>331</v>
      </c>
      <c r="D121" s="125">
        <v>0</v>
      </c>
      <c r="E121" s="125">
        <v>0</v>
      </c>
      <c r="F121" s="125">
        <v>0</v>
      </c>
      <c r="G121" s="125">
        <v>0</v>
      </c>
    </row>
    <row r="122" spans="1:7" ht="89.25" x14ac:dyDescent="0.25">
      <c r="A122" s="117">
        <v>26</v>
      </c>
      <c r="B122" s="123" t="s">
        <v>212</v>
      </c>
      <c r="C122" s="139" t="s">
        <v>332</v>
      </c>
      <c r="D122" s="125">
        <v>0</v>
      </c>
      <c r="E122" s="125">
        <v>0</v>
      </c>
      <c r="F122" s="125">
        <v>0</v>
      </c>
      <c r="G122" s="125">
        <v>0</v>
      </c>
    </row>
    <row r="123" spans="1:7" ht="51" x14ac:dyDescent="0.25">
      <c r="A123" s="117">
        <v>27</v>
      </c>
      <c r="B123" s="123" t="s">
        <v>214</v>
      </c>
      <c r="C123" s="139" t="s">
        <v>333</v>
      </c>
      <c r="D123" s="125">
        <v>0</v>
      </c>
      <c r="E123" s="125">
        <v>0</v>
      </c>
      <c r="F123" s="125">
        <v>0</v>
      </c>
      <c r="G123" s="125">
        <v>0</v>
      </c>
    </row>
    <row r="124" spans="1:7" ht="76.5" x14ac:dyDescent="0.25">
      <c r="A124" s="117">
        <v>28</v>
      </c>
      <c r="B124" s="123" t="s">
        <v>215</v>
      </c>
      <c r="C124" s="139" t="s">
        <v>334</v>
      </c>
      <c r="D124" s="125">
        <v>0</v>
      </c>
      <c r="E124" s="125">
        <v>0</v>
      </c>
      <c r="F124" s="125">
        <v>0</v>
      </c>
      <c r="G124" s="125">
        <v>0</v>
      </c>
    </row>
    <row r="125" spans="1:7" ht="89.25" x14ac:dyDescent="0.25">
      <c r="A125" s="117">
        <v>29</v>
      </c>
      <c r="B125" s="121" t="s">
        <v>227</v>
      </c>
      <c r="C125" s="121" t="s">
        <v>335</v>
      </c>
      <c r="D125" s="122">
        <v>33345546</v>
      </c>
      <c r="E125" s="122">
        <v>33345546</v>
      </c>
      <c r="F125" s="122">
        <v>0</v>
      </c>
      <c r="G125" s="122">
        <v>0</v>
      </c>
    </row>
    <row r="126" spans="1:7" ht="89.25" x14ac:dyDescent="0.25">
      <c r="A126" s="117">
        <v>30</v>
      </c>
      <c r="B126" s="123" t="s">
        <v>229</v>
      </c>
      <c r="C126" s="139" t="s">
        <v>336</v>
      </c>
      <c r="D126" s="125">
        <v>0</v>
      </c>
      <c r="E126" s="125">
        <v>0</v>
      </c>
      <c r="F126" s="125">
        <v>0</v>
      </c>
      <c r="G126" s="125">
        <v>0</v>
      </c>
    </row>
    <row r="127" spans="1:7" ht="89.25" x14ac:dyDescent="0.25">
      <c r="A127" s="117">
        <v>31</v>
      </c>
      <c r="B127" s="123" t="s">
        <v>231</v>
      </c>
      <c r="C127" s="139" t="s">
        <v>337</v>
      </c>
      <c r="D127" s="125">
        <v>33345546</v>
      </c>
      <c r="E127" s="125">
        <v>33345546</v>
      </c>
      <c r="F127" s="125">
        <v>0</v>
      </c>
      <c r="G127" s="125">
        <v>0</v>
      </c>
    </row>
    <row r="128" spans="1:7" ht="76.5" x14ac:dyDescent="0.25">
      <c r="A128" s="117">
        <v>32</v>
      </c>
      <c r="B128" s="123" t="s">
        <v>233</v>
      </c>
      <c r="C128" s="139" t="s">
        <v>338</v>
      </c>
      <c r="D128" s="125">
        <v>0</v>
      </c>
      <c r="E128" s="125">
        <v>0</v>
      </c>
      <c r="F128" s="125">
        <v>0</v>
      </c>
      <c r="G128" s="125">
        <v>0</v>
      </c>
    </row>
    <row r="129" spans="1:7" ht="38.25" x14ac:dyDescent="0.25">
      <c r="A129" s="117">
        <v>33</v>
      </c>
      <c r="B129" s="123" t="s">
        <v>235</v>
      </c>
      <c r="C129" s="139" t="s">
        <v>339</v>
      </c>
      <c r="D129" s="125">
        <v>0</v>
      </c>
      <c r="E129" s="125">
        <v>0</v>
      </c>
      <c r="F129" s="125">
        <v>0</v>
      </c>
      <c r="G129" s="125">
        <v>0</v>
      </c>
    </row>
    <row r="130" spans="1:7" ht="89.25" x14ac:dyDescent="0.25">
      <c r="A130" s="117">
        <v>34</v>
      </c>
      <c r="B130" s="121" t="s">
        <v>340</v>
      </c>
      <c r="C130" s="121" t="s">
        <v>341</v>
      </c>
      <c r="D130" s="141">
        <v>0</v>
      </c>
      <c r="E130" s="122">
        <v>0</v>
      </c>
      <c r="F130" s="122">
        <v>0</v>
      </c>
      <c r="G130" s="122">
        <v>0</v>
      </c>
    </row>
    <row r="131" spans="1:7" ht="76.5" x14ac:dyDescent="0.25">
      <c r="A131" s="117">
        <v>35</v>
      </c>
      <c r="B131" s="123" t="s">
        <v>241</v>
      </c>
      <c r="C131" s="139" t="s">
        <v>342</v>
      </c>
      <c r="D131" s="125">
        <v>0</v>
      </c>
      <c r="E131" s="125">
        <v>0</v>
      </c>
      <c r="F131" s="125">
        <v>0</v>
      </c>
      <c r="G131" s="125">
        <v>0</v>
      </c>
    </row>
    <row r="132" spans="1:7" ht="76.5" x14ac:dyDescent="0.25">
      <c r="A132" s="117">
        <v>36</v>
      </c>
      <c r="B132" s="123" t="s">
        <v>243</v>
      </c>
      <c r="C132" s="139" t="s">
        <v>343</v>
      </c>
      <c r="D132" s="125">
        <v>0</v>
      </c>
      <c r="E132" s="125">
        <v>0</v>
      </c>
      <c r="F132" s="125">
        <v>0</v>
      </c>
      <c r="G132" s="125">
        <v>0</v>
      </c>
    </row>
    <row r="133" spans="1:7" ht="51" x14ac:dyDescent="0.25">
      <c r="A133" s="117">
        <v>37</v>
      </c>
      <c r="B133" s="123" t="s">
        <v>245</v>
      </c>
      <c r="C133" s="139" t="s">
        <v>344</v>
      </c>
      <c r="D133" s="125">
        <v>0</v>
      </c>
      <c r="E133" s="125">
        <v>0</v>
      </c>
      <c r="F133" s="125">
        <v>0</v>
      </c>
      <c r="G133" s="125">
        <v>0</v>
      </c>
    </row>
    <row r="134" spans="1:7" ht="127.5" x14ac:dyDescent="0.25">
      <c r="A134" s="117">
        <v>38</v>
      </c>
      <c r="B134" s="123" t="s">
        <v>247</v>
      </c>
      <c r="C134" s="139" t="s">
        <v>345</v>
      </c>
      <c r="D134" s="125">
        <v>0</v>
      </c>
      <c r="E134" s="125">
        <v>0</v>
      </c>
      <c r="F134" s="125">
        <v>0</v>
      </c>
      <c r="G134" s="125">
        <v>0</v>
      </c>
    </row>
    <row r="135" spans="1:7" ht="89.25" x14ac:dyDescent="0.25">
      <c r="A135" s="117">
        <v>39</v>
      </c>
      <c r="B135" s="123" t="s">
        <v>346</v>
      </c>
      <c r="C135" s="139" t="s">
        <v>347</v>
      </c>
      <c r="D135" s="125">
        <v>0</v>
      </c>
      <c r="E135" s="125">
        <v>0</v>
      </c>
      <c r="F135" s="125">
        <v>0</v>
      </c>
      <c r="G135" s="125">
        <v>0</v>
      </c>
    </row>
    <row r="136" spans="1:7" ht="89.25" x14ac:dyDescent="0.25">
      <c r="A136" s="117">
        <v>40</v>
      </c>
      <c r="B136" s="121" t="s">
        <v>249</v>
      </c>
      <c r="C136" s="121" t="s">
        <v>348</v>
      </c>
      <c r="D136" s="141">
        <v>0</v>
      </c>
      <c r="E136" s="122">
        <v>0</v>
      </c>
      <c r="F136" s="122">
        <v>0</v>
      </c>
      <c r="G136" s="122">
        <v>0</v>
      </c>
    </row>
    <row r="137" spans="1:7" ht="25.5" x14ac:dyDescent="0.25">
      <c r="A137" s="117">
        <v>41</v>
      </c>
      <c r="B137" s="121" t="s">
        <v>349</v>
      </c>
      <c r="C137" s="121" t="s">
        <v>350</v>
      </c>
      <c r="D137" s="141">
        <v>0</v>
      </c>
      <c r="E137" s="122">
        <v>0</v>
      </c>
      <c r="F137" s="122">
        <v>0</v>
      </c>
      <c r="G137" s="122">
        <v>0</v>
      </c>
    </row>
    <row r="138" spans="1:7" ht="114.75" x14ac:dyDescent="0.25">
      <c r="A138" s="117">
        <v>42</v>
      </c>
      <c r="B138" s="121" t="s">
        <v>351</v>
      </c>
      <c r="C138" s="121" t="s">
        <v>352</v>
      </c>
      <c r="D138" s="142">
        <v>33345546</v>
      </c>
      <c r="E138" s="122">
        <v>33345546</v>
      </c>
      <c r="F138" s="122">
        <v>0</v>
      </c>
      <c r="G138" s="122">
        <v>0</v>
      </c>
    </row>
    <row r="139" spans="1:7" ht="63.75" x14ac:dyDescent="0.25">
      <c r="A139" s="117">
        <v>43</v>
      </c>
      <c r="B139" s="126" t="s">
        <v>353</v>
      </c>
      <c r="C139" s="126" t="s">
        <v>354</v>
      </c>
      <c r="D139" s="142">
        <v>2580905963</v>
      </c>
      <c r="E139" s="122">
        <v>2250421663</v>
      </c>
      <c r="F139" s="122">
        <v>33379304</v>
      </c>
      <c r="G139" s="122">
        <v>297104996</v>
      </c>
    </row>
    <row r="140" spans="1:7" x14ac:dyDescent="0.25">
      <c r="A140" s="143"/>
      <c r="B140" s="144"/>
      <c r="C140" s="144"/>
      <c r="D140" s="145"/>
      <c r="E140" s="146"/>
      <c r="F140" s="146"/>
      <c r="G140" s="146"/>
    </row>
    <row r="141" spans="1:7" ht="15.75" x14ac:dyDescent="0.25">
      <c r="A141" s="112" t="s">
        <v>355</v>
      </c>
      <c r="B141" s="112"/>
      <c r="C141" s="112"/>
      <c r="D141" s="112"/>
      <c r="E141" s="147"/>
      <c r="F141" s="147"/>
      <c r="G141" s="147"/>
    </row>
    <row r="142" spans="1:7" x14ac:dyDescent="0.25">
      <c r="A142" s="131"/>
      <c r="B142" s="148"/>
      <c r="C142" s="148"/>
      <c r="D142" s="149"/>
      <c r="E142" s="149"/>
      <c r="F142" s="149"/>
      <c r="G142" s="149"/>
    </row>
    <row r="143" spans="1:7" x14ac:dyDescent="0.25">
      <c r="A143" s="120"/>
      <c r="B143" s="116" t="s">
        <v>4</v>
      </c>
      <c r="C143" s="116" t="s">
        <v>5</v>
      </c>
      <c r="D143" s="55" t="s">
        <v>6</v>
      </c>
      <c r="E143" s="55" t="s">
        <v>7</v>
      </c>
      <c r="F143" s="55" t="s">
        <v>38</v>
      </c>
      <c r="G143" s="55" t="s">
        <v>39</v>
      </c>
    </row>
    <row r="144" spans="1:7" x14ac:dyDescent="0.25">
      <c r="A144" s="120">
        <v>1</v>
      </c>
      <c r="B144" s="59" t="s">
        <v>356</v>
      </c>
      <c r="C144" s="150" t="s">
        <v>357</v>
      </c>
      <c r="D144" s="122">
        <v>121.5</v>
      </c>
      <c r="E144" s="125">
        <v>95.5</v>
      </c>
      <c r="F144" s="125">
        <v>0</v>
      </c>
      <c r="G144" s="125">
        <v>26</v>
      </c>
    </row>
    <row r="145" spans="1:7" x14ac:dyDescent="0.25">
      <c r="A145" s="120">
        <v>2</v>
      </c>
      <c r="B145" s="59" t="s">
        <v>358</v>
      </c>
      <c r="C145" s="150" t="s">
        <v>359</v>
      </c>
      <c r="D145" s="122">
        <v>0</v>
      </c>
      <c r="E145" s="125">
        <v>0</v>
      </c>
      <c r="F145" s="125">
        <v>0</v>
      </c>
      <c r="G145" s="125">
        <v>0</v>
      </c>
    </row>
  </sheetData>
  <mergeCells count="6">
    <mergeCell ref="A2:G2"/>
    <mergeCell ref="A4:G4"/>
    <mergeCell ref="A5:G5"/>
    <mergeCell ref="A6:G6"/>
    <mergeCell ref="B95:C95"/>
    <mergeCell ref="B142:C1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5D0B-69E9-454A-B42B-B1807C7C3968}">
  <dimension ref="A1:F18"/>
  <sheetViews>
    <sheetView workbookViewId="0">
      <selection activeCell="L28" sqref="L28"/>
    </sheetView>
  </sheetViews>
  <sheetFormatPr defaultRowHeight="15" x14ac:dyDescent="0.25"/>
  <cols>
    <col min="1" max="1" width="1.85546875" bestFit="1" customWidth="1"/>
    <col min="2" max="2" width="5" bestFit="1" customWidth="1"/>
    <col min="3" max="3" width="54.7109375" bestFit="1" customWidth="1"/>
    <col min="4" max="4" width="26.140625" bestFit="1" customWidth="1"/>
    <col min="5" max="5" width="9" bestFit="1" customWidth="1"/>
  </cols>
  <sheetData>
    <row r="1" spans="1:6" ht="15.75" x14ac:dyDescent="0.25">
      <c r="A1" s="50" t="s">
        <v>0</v>
      </c>
      <c r="B1" s="50"/>
      <c r="C1" s="50"/>
      <c r="D1" s="50"/>
      <c r="E1" s="50"/>
      <c r="F1" s="50"/>
    </row>
    <row r="2" spans="1:6" ht="15.75" x14ac:dyDescent="0.25">
      <c r="A2" s="51"/>
      <c r="B2" s="51"/>
      <c r="C2" s="51"/>
      <c r="D2" s="51"/>
      <c r="E2" s="51"/>
      <c r="F2" s="51"/>
    </row>
    <row r="3" spans="1:6" ht="15.75" x14ac:dyDescent="0.25">
      <c r="A3" s="52" t="s">
        <v>1</v>
      </c>
      <c r="B3" s="52"/>
      <c r="C3" s="52"/>
      <c r="D3" s="52"/>
      <c r="E3" s="52"/>
      <c r="F3" s="52"/>
    </row>
    <row r="4" spans="1:6" ht="15.75" x14ac:dyDescent="0.25">
      <c r="A4" s="6" t="s">
        <v>109</v>
      </c>
      <c r="B4" s="6"/>
      <c r="C4" s="6"/>
      <c r="D4" s="6"/>
      <c r="E4" s="6"/>
      <c r="F4" s="6"/>
    </row>
    <row r="5" spans="1:6" x14ac:dyDescent="0.25">
      <c r="A5" s="7" t="s">
        <v>3</v>
      </c>
      <c r="B5" s="7"/>
      <c r="C5" s="7"/>
      <c r="D5" s="7"/>
      <c r="E5" s="7"/>
      <c r="F5" s="7"/>
    </row>
    <row r="6" spans="1:6" ht="15.75" x14ac:dyDescent="0.25">
      <c r="A6" s="56"/>
      <c r="B6" s="56"/>
      <c r="C6" s="56"/>
      <c r="D6" s="57"/>
      <c r="E6" s="57"/>
      <c r="F6" s="57"/>
    </row>
    <row r="7" spans="1:6" x14ac:dyDescent="0.25">
      <c r="A7" s="54"/>
      <c r="B7" s="54" t="s">
        <v>4</v>
      </c>
      <c r="C7" s="54" t="s">
        <v>5</v>
      </c>
      <c r="D7" s="58" t="s">
        <v>6</v>
      </c>
      <c r="E7" s="58" t="s">
        <v>7</v>
      </c>
      <c r="F7" s="58" t="s">
        <v>38</v>
      </c>
    </row>
    <row r="8" spans="1:6" ht="38.25" x14ac:dyDescent="0.25">
      <c r="A8" s="55"/>
      <c r="B8" s="16" t="s">
        <v>110</v>
      </c>
      <c r="C8" s="59" t="s">
        <v>111</v>
      </c>
      <c r="D8" s="59" t="s">
        <v>112</v>
      </c>
      <c r="E8" s="16" t="s">
        <v>113</v>
      </c>
      <c r="F8" s="60" t="s">
        <v>114</v>
      </c>
    </row>
    <row r="9" spans="1:6" x14ac:dyDescent="0.25">
      <c r="A9" s="54">
        <v>1</v>
      </c>
      <c r="B9" s="55">
        <v>1</v>
      </c>
      <c r="C9" s="61" t="s">
        <v>115</v>
      </c>
      <c r="D9" s="61" t="s">
        <v>116</v>
      </c>
      <c r="E9" s="62"/>
      <c r="F9" s="62">
        <v>95000000</v>
      </c>
    </row>
    <row r="10" spans="1:6" x14ac:dyDescent="0.25">
      <c r="A10" s="54">
        <v>2</v>
      </c>
      <c r="B10" s="55">
        <v>2</v>
      </c>
      <c r="C10" s="61" t="s">
        <v>117</v>
      </c>
      <c r="D10" s="61" t="s">
        <v>116</v>
      </c>
      <c r="E10" s="62"/>
      <c r="F10" s="62">
        <v>1500000</v>
      </c>
    </row>
    <row r="11" spans="1:6" x14ac:dyDescent="0.25">
      <c r="A11" s="54">
        <v>3</v>
      </c>
      <c r="B11" s="55">
        <v>3</v>
      </c>
      <c r="C11" s="61" t="s">
        <v>118</v>
      </c>
      <c r="D11" s="61" t="s">
        <v>116</v>
      </c>
      <c r="E11" s="62"/>
      <c r="F11" s="62">
        <v>2400000</v>
      </c>
    </row>
    <row r="12" spans="1:6" x14ac:dyDescent="0.25">
      <c r="A12" s="54">
        <v>4</v>
      </c>
      <c r="B12" s="55">
        <v>4</v>
      </c>
      <c r="C12" s="61" t="s">
        <v>119</v>
      </c>
      <c r="D12" s="61" t="s">
        <v>116</v>
      </c>
      <c r="E12" s="62"/>
      <c r="F12" s="62"/>
    </row>
    <row r="13" spans="1:6" x14ac:dyDescent="0.25">
      <c r="A13" s="54">
        <v>5</v>
      </c>
      <c r="B13" s="55">
        <v>5</v>
      </c>
      <c r="C13" s="61" t="s">
        <v>120</v>
      </c>
      <c r="D13" s="61" t="s">
        <v>116</v>
      </c>
      <c r="E13" s="62"/>
      <c r="F13" s="62">
        <v>400000</v>
      </c>
    </row>
    <row r="14" spans="1:6" x14ac:dyDescent="0.25">
      <c r="A14" s="54">
        <v>6</v>
      </c>
      <c r="B14" s="55">
        <v>6</v>
      </c>
      <c r="C14" s="61" t="s">
        <v>121</v>
      </c>
      <c r="D14" s="61" t="s">
        <v>116</v>
      </c>
      <c r="E14" s="62"/>
      <c r="F14" s="62">
        <v>2000000</v>
      </c>
    </row>
    <row r="15" spans="1:6" x14ac:dyDescent="0.25">
      <c r="A15" s="54">
        <v>7</v>
      </c>
      <c r="B15" s="55">
        <v>7</v>
      </c>
      <c r="C15" s="61" t="s">
        <v>122</v>
      </c>
      <c r="D15" s="61" t="s">
        <v>116</v>
      </c>
      <c r="E15" s="62"/>
      <c r="F15" s="62">
        <v>2381822</v>
      </c>
    </row>
    <row r="16" spans="1:6" x14ac:dyDescent="0.25">
      <c r="A16" s="54">
        <v>8</v>
      </c>
      <c r="B16" s="55">
        <v>8</v>
      </c>
      <c r="C16" s="61" t="s">
        <v>123</v>
      </c>
      <c r="D16" s="61" t="s">
        <v>116</v>
      </c>
      <c r="E16" s="62"/>
      <c r="F16" s="62">
        <v>18000000</v>
      </c>
    </row>
    <row r="17" spans="1:6" x14ac:dyDescent="0.25">
      <c r="A17" s="54">
        <v>9</v>
      </c>
      <c r="B17" s="55">
        <v>9</v>
      </c>
      <c r="C17" s="63" t="s">
        <v>34</v>
      </c>
      <c r="D17" s="64"/>
      <c r="E17" s="65">
        <f>SUM(E9:E16)</f>
        <v>0</v>
      </c>
      <c r="F17" s="65">
        <f>SUM(F9:F16)</f>
        <v>121681822</v>
      </c>
    </row>
    <row r="18" spans="1:6" x14ac:dyDescent="0.25">
      <c r="A18" s="49"/>
      <c r="B18" s="49"/>
      <c r="C18" s="49"/>
      <c r="D18" s="49"/>
      <c r="E18" s="49"/>
      <c r="F18" s="49"/>
    </row>
  </sheetData>
  <mergeCells count="6">
    <mergeCell ref="A1:F1"/>
    <mergeCell ref="A2:F2"/>
    <mergeCell ref="A3:F3"/>
    <mergeCell ref="A4:F4"/>
    <mergeCell ref="A5:F5"/>
    <mergeCell ref="D6:F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0107B-8DC8-498D-8012-564F7EA31567}">
  <dimension ref="A1:K153"/>
  <sheetViews>
    <sheetView workbookViewId="0">
      <selection activeCell="N9" sqref="N9"/>
    </sheetView>
  </sheetViews>
  <sheetFormatPr defaultRowHeight="15" x14ac:dyDescent="0.25"/>
  <cols>
    <col min="1" max="1" width="3.5703125" bestFit="1" customWidth="1"/>
    <col min="3" max="3" width="18.42578125" customWidth="1"/>
    <col min="4" max="4" width="8.7109375" bestFit="1" customWidth="1"/>
    <col min="5" max="5" width="10.85546875" bestFit="1" customWidth="1"/>
    <col min="6" max="6" width="7.85546875" bestFit="1" customWidth="1"/>
    <col min="7" max="7" width="9.5703125" bestFit="1" customWidth="1"/>
    <col min="8" max="8" width="10.85546875" bestFit="1" customWidth="1"/>
    <col min="9" max="9" width="9.5703125" bestFit="1" customWidth="1"/>
    <col min="10" max="10" width="10.85546875" bestFit="1" customWidth="1"/>
    <col min="11" max="11" width="9.5703125" bestFit="1" customWidth="1"/>
  </cols>
  <sheetData>
    <row r="1" spans="1:11" ht="15.75" x14ac:dyDescent="0.25">
      <c r="A1" s="243" t="s">
        <v>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.75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5.75" x14ac:dyDescent="0.25">
      <c r="A3" s="245" t="str">
        <f>[2]PAR!C2</f>
        <v>ID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5.75" x14ac:dyDescent="0.25">
      <c r="A4" s="246" t="s">
        <v>578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x14ac:dyDescent="0.25">
      <c r="A5" s="247" t="s">
        <v>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1" ht="15.75" x14ac:dyDescent="0.25">
      <c r="A6" s="31"/>
      <c r="B6" s="32"/>
      <c r="C6" s="31"/>
      <c r="D6" s="31"/>
      <c r="E6" s="31"/>
      <c r="F6" s="31"/>
      <c r="G6" s="31"/>
      <c r="H6" s="31"/>
      <c r="I6" s="33"/>
      <c r="J6" s="31"/>
      <c r="K6" s="31"/>
    </row>
    <row r="7" spans="1:11" x14ac:dyDescent="0.25">
      <c r="A7" s="55"/>
      <c r="B7" s="55" t="s">
        <v>4</v>
      </c>
      <c r="C7" s="55" t="s">
        <v>5</v>
      </c>
      <c r="D7" s="55" t="s">
        <v>6</v>
      </c>
      <c r="E7" s="55" t="s">
        <v>7</v>
      </c>
      <c r="F7" s="55" t="s">
        <v>38</v>
      </c>
      <c r="G7" s="55" t="s">
        <v>39</v>
      </c>
      <c r="H7" s="55" t="s">
        <v>40</v>
      </c>
      <c r="I7" s="55" t="s">
        <v>41</v>
      </c>
      <c r="J7" s="55" t="s">
        <v>42</v>
      </c>
      <c r="K7" s="55" t="s">
        <v>43</v>
      </c>
    </row>
    <row r="8" spans="1:11" ht="216.75" x14ac:dyDescent="0.25">
      <c r="A8" s="117">
        <v>1</v>
      </c>
      <c r="B8" s="118" t="s">
        <v>579</v>
      </c>
      <c r="C8" s="118" t="s">
        <v>580</v>
      </c>
      <c r="D8" s="118" t="s">
        <v>581</v>
      </c>
      <c r="E8" s="118" t="s">
        <v>582</v>
      </c>
      <c r="F8" s="118" t="s">
        <v>583</v>
      </c>
      <c r="G8" s="118" t="s">
        <v>584</v>
      </c>
      <c r="H8" s="118" t="s">
        <v>585</v>
      </c>
      <c r="I8" s="118" t="s">
        <v>586</v>
      </c>
      <c r="J8" s="118" t="s">
        <v>587</v>
      </c>
      <c r="K8" s="118" t="s">
        <v>586</v>
      </c>
    </row>
    <row r="9" spans="1:11" ht="165.75" x14ac:dyDescent="0.25">
      <c r="A9" s="117">
        <v>2</v>
      </c>
      <c r="B9" s="214" t="s">
        <v>588</v>
      </c>
      <c r="C9" s="206" t="s">
        <v>589</v>
      </c>
      <c r="D9" s="206" t="s">
        <v>590</v>
      </c>
      <c r="E9" s="205">
        <v>6000000</v>
      </c>
      <c r="F9" s="248">
        <v>27.7</v>
      </c>
      <c r="G9" s="205">
        <v>166200000</v>
      </c>
      <c r="H9" s="205">
        <v>6633500</v>
      </c>
      <c r="I9" s="205">
        <v>183747950</v>
      </c>
      <c r="J9" s="205">
        <v>6633500</v>
      </c>
      <c r="K9" s="205">
        <v>183747950</v>
      </c>
    </row>
    <row r="10" spans="1:11" ht="153" x14ac:dyDescent="0.25">
      <c r="A10" s="117">
        <v>3</v>
      </c>
      <c r="B10" s="214" t="s">
        <v>591</v>
      </c>
      <c r="C10" s="206" t="s">
        <v>592</v>
      </c>
      <c r="D10" s="206" t="s">
        <v>593</v>
      </c>
      <c r="E10" s="205">
        <v>0</v>
      </c>
      <c r="F10" s="248"/>
      <c r="G10" s="205">
        <v>166200000</v>
      </c>
      <c r="H10" s="205">
        <v>0</v>
      </c>
      <c r="I10" s="205">
        <v>183747950</v>
      </c>
      <c r="J10" s="205">
        <v>0</v>
      </c>
      <c r="K10" s="205">
        <v>183747950</v>
      </c>
    </row>
    <row r="11" spans="1:11" ht="191.25" x14ac:dyDescent="0.25">
      <c r="A11" s="117">
        <v>4</v>
      </c>
      <c r="B11" s="214" t="s">
        <v>594</v>
      </c>
      <c r="C11" s="206" t="s">
        <v>595</v>
      </c>
      <c r="D11" s="206" t="s">
        <v>593</v>
      </c>
      <c r="E11" s="205">
        <v>0</v>
      </c>
      <c r="F11" s="248"/>
      <c r="G11" s="205">
        <v>166200000</v>
      </c>
      <c r="H11" s="205">
        <v>0</v>
      </c>
      <c r="I11" s="205">
        <v>183747950</v>
      </c>
      <c r="J11" s="205">
        <v>0</v>
      </c>
      <c r="K11" s="205">
        <v>183747950</v>
      </c>
    </row>
    <row r="12" spans="1:11" ht="127.5" x14ac:dyDescent="0.25">
      <c r="A12" s="117">
        <v>5</v>
      </c>
      <c r="B12" s="214" t="s">
        <v>596</v>
      </c>
      <c r="C12" s="206" t="s">
        <v>597</v>
      </c>
      <c r="D12" s="206" t="s">
        <v>593</v>
      </c>
      <c r="E12" s="205">
        <v>6000000</v>
      </c>
      <c r="F12" s="248"/>
      <c r="G12" s="205">
        <v>166200000</v>
      </c>
      <c r="H12" s="205">
        <v>0</v>
      </c>
      <c r="I12" s="205">
        <v>183747950</v>
      </c>
      <c r="J12" s="205">
        <v>0</v>
      </c>
      <c r="K12" s="205">
        <v>183747950</v>
      </c>
    </row>
    <row r="13" spans="1:11" ht="114.75" x14ac:dyDescent="0.25">
      <c r="A13" s="117">
        <v>6</v>
      </c>
      <c r="B13" s="214" t="s">
        <v>598</v>
      </c>
      <c r="C13" s="206" t="s">
        <v>599</v>
      </c>
      <c r="D13" s="206" t="s">
        <v>600</v>
      </c>
      <c r="E13" s="205">
        <v>26000</v>
      </c>
      <c r="F13" s="248"/>
      <c r="G13" s="205">
        <v>12685400</v>
      </c>
      <c r="H13" s="205">
        <v>26000</v>
      </c>
      <c r="I13" s="205">
        <v>12685400</v>
      </c>
      <c r="J13" s="205">
        <v>26000</v>
      </c>
      <c r="K13" s="205">
        <v>12685400</v>
      </c>
    </row>
    <row r="14" spans="1:11" ht="76.5" x14ac:dyDescent="0.25">
      <c r="A14" s="117">
        <v>7</v>
      </c>
      <c r="B14" s="214" t="s">
        <v>601</v>
      </c>
      <c r="C14" s="206" t="s">
        <v>602</v>
      </c>
      <c r="D14" s="206" t="s">
        <v>593</v>
      </c>
      <c r="E14" s="205">
        <v>26000</v>
      </c>
      <c r="F14" s="248"/>
      <c r="G14" s="205">
        <v>12685400</v>
      </c>
      <c r="H14" s="205">
        <v>0</v>
      </c>
      <c r="I14" s="205">
        <v>12685400</v>
      </c>
      <c r="J14" s="205">
        <v>0</v>
      </c>
      <c r="K14" s="205">
        <v>12685400</v>
      </c>
    </row>
    <row r="15" spans="1:11" ht="76.5" x14ac:dyDescent="0.25">
      <c r="A15" s="117">
        <v>8</v>
      </c>
      <c r="B15" s="214" t="s">
        <v>603</v>
      </c>
      <c r="C15" s="206" t="s">
        <v>604</v>
      </c>
      <c r="D15" s="206" t="s">
        <v>593</v>
      </c>
      <c r="E15" s="205">
        <v>0</v>
      </c>
      <c r="F15" s="248"/>
      <c r="G15" s="205">
        <v>27948000</v>
      </c>
      <c r="H15" s="205">
        <v>0</v>
      </c>
      <c r="I15" s="205">
        <v>27948000</v>
      </c>
      <c r="J15" s="205">
        <v>0</v>
      </c>
      <c r="K15" s="205">
        <v>27948000</v>
      </c>
    </row>
    <row r="16" spans="1:11" ht="89.25" x14ac:dyDescent="0.25">
      <c r="A16" s="117">
        <v>9</v>
      </c>
      <c r="B16" s="214" t="s">
        <v>605</v>
      </c>
      <c r="C16" s="206" t="s">
        <v>606</v>
      </c>
      <c r="D16" s="206" t="s">
        <v>593</v>
      </c>
      <c r="E16" s="205">
        <v>0</v>
      </c>
      <c r="F16" s="248"/>
      <c r="G16" s="205">
        <v>0</v>
      </c>
      <c r="H16" s="205">
        <v>0</v>
      </c>
      <c r="I16" s="205">
        <v>0</v>
      </c>
      <c r="J16" s="205">
        <v>0</v>
      </c>
      <c r="K16" s="205">
        <v>0</v>
      </c>
    </row>
    <row r="17" spans="1:11" ht="89.25" x14ac:dyDescent="0.25">
      <c r="A17" s="117">
        <v>10</v>
      </c>
      <c r="B17" s="214" t="s">
        <v>607</v>
      </c>
      <c r="C17" s="206" t="s">
        <v>608</v>
      </c>
      <c r="D17" s="206" t="s">
        <v>593</v>
      </c>
      <c r="E17" s="205">
        <v>0</v>
      </c>
      <c r="F17" s="248"/>
      <c r="G17" s="205">
        <v>100000</v>
      </c>
      <c r="H17" s="205">
        <v>0</v>
      </c>
      <c r="I17" s="205">
        <v>100000</v>
      </c>
      <c r="J17" s="205">
        <v>0</v>
      </c>
      <c r="K17" s="205">
        <v>100000</v>
      </c>
    </row>
    <row r="18" spans="1:11" ht="51" x14ac:dyDescent="0.25">
      <c r="A18" s="117">
        <v>11</v>
      </c>
      <c r="B18" s="214" t="s">
        <v>609</v>
      </c>
      <c r="C18" s="206" t="s">
        <v>610</v>
      </c>
      <c r="D18" s="206" t="s">
        <v>593</v>
      </c>
      <c r="E18" s="205">
        <v>0</v>
      </c>
      <c r="F18" s="248"/>
      <c r="G18" s="205">
        <v>100000</v>
      </c>
      <c r="H18" s="205">
        <v>0</v>
      </c>
      <c r="I18" s="205">
        <v>100000</v>
      </c>
      <c r="J18" s="205">
        <v>0</v>
      </c>
      <c r="K18" s="205">
        <v>100000</v>
      </c>
    </row>
    <row r="19" spans="1:11" ht="89.25" x14ac:dyDescent="0.25">
      <c r="A19" s="117">
        <v>12</v>
      </c>
      <c r="B19" s="214" t="s">
        <v>611</v>
      </c>
      <c r="C19" s="206" t="s">
        <v>612</v>
      </c>
      <c r="D19" s="206" t="s">
        <v>593</v>
      </c>
      <c r="E19" s="205"/>
      <c r="F19" s="248"/>
      <c r="G19" s="205">
        <v>16176507</v>
      </c>
      <c r="H19" s="205"/>
      <c r="I19" s="205">
        <v>16176507</v>
      </c>
      <c r="J19" s="205"/>
      <c r="K19" s="205">
        <v>16176507</v>
      </c>
    </row>
    <row r="20" spans="1:11" ht="51" x14ac:dyDescent="0.25">
      <c r="A20" s="117">
        <v>13</v>
      </c>
      <c r="B20" s="214" t="s">
        <v>613</v>
      </c>
      <c r="C20" s="206" t="s">
        <v>614</v>
      </c>
      <c r="D20" s="206" t="s">
        <v>593</v>
      </c>
      <c r="E20" s="205"/>
      <c r="F20" s="248"/>
      <c r="G20" s="205">
        <v>16176507</v>
      </c>
      <c r="H20" s="205"/>
      <c r="I20" s="205">
        <v>16176507</v>
      </c>
      <c r="J20" s="205"/>
      <c r="K20" s="205">
        <v>16176507</v>
      </c>
    </row>
    <row r="21" spans="1:11" ht="102" x14ac:dyDescent="0.25">
      <c r="A21" s="117">
        <v>14</v>
      </c>
      <c r="B21" s="214" t="s">
        <v>615</v>
      </c>
      <c r="C21" s="206" t="s">
        <v>616</v>
      </c>
      <c r="D21" s="206" t="s">
        <v>617</v>
      </c>
      <c r="E21" s="205"/>
      <c r="F21" s="248"/>
      <c r="G21" s="205">
        <v>31410400</v>
      </c>
      <c r="H21" s="205"/>
      <c r="I21" s="205">
        <v>31410400</v>
      </c>
      <c r="J21" s="205"/>
      <c r="K21" s="205">
        <v>31410400</v>
      </c>
    </row>
    <row r="22" spans="1:11" ht="63.75" x14ac:dyDescent="0.25">
      <c r="A22" s="117">
        <v>15</v>
      </c>
      <c r="B22" s="214" t="s">
        <v>618</v>
      </c>
      <c r="C22" s="206" t="s">
        <v>619</v>
      </c>
      <c r="D22" s="206" t="s">
        <v>593</v>
      </c>
      <c r="E22" s="205"/>
      <c r="F22" s="248"/>
      <c r="G22" s="205">
        <v>31410400</v>
      </c>
      <c r="H22" s="205"/>
      <c r="I22" s="205">
        <v>31410400</v>
      </c>
      <c r="J22" s="205"/>
      <c r="K22" s="205">
        <v>31410400</v>
      </c>
    </row>
    <row r="23" spans="1:11" ht="114.75" x14ac:dyDescent="0.25">
      <c r="A23" s="117">
        <v>16</v>
      </c>
      <c r="B23" s="214" t="s">
        <v>620</v>
      </c>
      <c r="C23" s="206" t="s">
        <v>621</v>
      </c>
      <c r="D23" s="206" t="s">
        <v>622</v>
      </c>
      <c r="E23" s="205"/>
      <c r="F23" s="248"/>
      <c r="G23" s="205">
        <v>1438200</v>
      </c>
      <c r="H23" s="205"/>
      <c r="I23" s="205">
        <v>1438200</v>
      </c>
      <c r="J23" s="205"/>
      <c r="K23" s="205">
        <v>1438200</v>
      </c>
    </row>
    <row r="24" spans="1:11" ht="76.5" x14ac:dyDescent="0.25">
      <c r="A24" s="117">
        <v>17</v>
      </c>
      <c r="B24" s="214" t="s">
        <v>623</v>
      </c>
      <c r="C24" s="206" t="s">
        <v>624</v>
      </c>
      <c r="D24" s="206" t="s">
        <v>593</v>
      </c>
      <c r="E24" s="205">
        <v>2550</v>
      </c>
      <c r="F24" s="248"/>
      <c r="G24" s="205">
        <v>1438200</v>
      </c>
      <c r="H24" s="205">
        <v>2550</v>
      </c>
      <c r="I24" s="205">
        <v>1438200</v>
      </c>
      <c r="J24" s="205">
        <v>2550</v>
      </c>
      <c r="K24" s="205">
        <v>1438200</v>
      </c>
    </row>
    <row r="25" spans="1:11" ht="102" x14ac:dyDescent="0.25">
      <c r="A25" s="117">
        <v>18</v>
      </c>
      <c r="B25" s="214" t="s">
        <v>625</v>
      </c>
      <c r="C25" s="206" t="s">
        <v>626</v>
      </c>
      <c r="D25" s="206" t="s">
        <v>627</v>
      </c>
      <c r="E25" s="205">
        <v>100</v>
      </c>
      <c r="F25" s="248">
        <v>0</v>
      </c>
      <c r="G25" s="205">
        <v>0</v>
      </c>
      <c r="H25" s="205">
        <v>100</v>
      </c>
      <c r="I25" s="205">
        <v>0</v>
      </c>
      <c r="J25" s="205">
        <v>100</v>
      </c>
      <c r="K25" s="205">
        <v>0</v>
      </c>
    </row>
    <row r="26" spans="1:11" ht="63.75" x14ac:dyDescent="0.25">
      <c r="A26" s="117">
        <v>19</v>
      </c>
      <c r="B26" s="214" t="s">
        <v>628</v>
      </c>
      <c r="C26" s="206" t="s">
        <v>629</v>
      </c>
      <c r="D26" s="206" t="s">
        <v>630</v>
      </c>
      <c r="E26" s="205">
        <v>2</v>
      </c>
      <c r="F26" s="248">
        <v>0</v>
      </c>
      <c r="G26" s="205">
        <v>0</v>
      </c>
      <c r="H26" s="205">
        <v>2</v>
      </c>
      <c r="I26" s="205">
        <v>0</v>
      </c>
      <c r="J26" s="205">
        <v>2</v>
      </c>
      <c r="K26" s="205">
        <v>0</v>
      </c>
    </row>
    <row r="27" spans="1:11" ht="102" x14ac:dyDescent="0.25">
      <c r="A27" s="117">
        <v>20</v>
      </c>
      <c r="B27" s="214" t="s">
        <v>631</v>
      </c>
      <c r="C27" s="206" t="s">
        <v>632</v>
      </c>
      <c r="D27" s="206" t="s">
        <v>633</v>
      </c>
      <c r="E27" s="205">
        <v>0</v>
      </c>
      <c r="F27" s="248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</row>
    <row r="28" spans="1:11" ht="102" x14ac:dyDescent="0.25">
      <c r="A28" s="117">
        <v>21</v>
      </c>
      <c r="B28" s="214" t="s">
        <v>153</v>
      </c>
      <c r="C28" s="206" t="s">
        <v>634</v>
      </c>
      <c r="D28" s="206" t="s">
        <v>635</v>
      </c>
      <c r="E28" s="205"/>
      <c r="F28" s="248"/>
      <c r="G28" s="205">
        <v>255958507</v>
      </c>
      <c r="H28" s="205"/>
      <c r="I28" s="205">
        <v>273506457</v>
      </c>
      <c r="J28" s="205"/>
      <c r="K28" s="205">
        <v>273506457</v>
      </c>
    </row>
    <row r="29" spans="1:11" ht="38.25" x14ac:dyDescent="0.25">
      <c r="A29" s="117">
        <v>22</v>
      </c>
      <c r="B29" s="214" t="s">
        <v>636</v>
      </c>
      <c r="C29" s="206" t="s">
        <v>637</v>
      </c>
      <c r="D29" s="206"/>
      <c r="E29" s="205"/>
      <c r="F29" s="248"/>
      <c r="G29" s="205"/>
      <c r="H29" s="205"/>
      <c r="I29" s="205"/>
      <c r="J29" s="205"/>
      <c r="K29" s="205"/>
    </row>
    <row r="30" spans="1:11" ht="89.25" x14ac:dyDescent="0.25">
      <c r="A30" s="117">
        <v>23</v>
      </c>
      <c r="B30" s="214" t="s">
        <v>638</v>
      </c>
      <c r="C30" s="206" t="s">
        <v>639</v>
      </c>
      <c r="D30" s="206" t="s">
        <v>633</v>
      </c>
      <c r="E30" s="205">
        <v>137000</v>
      </c>
      <c r="F30" s="248">
        <v>356</v>
      </c>
      <c r="G30" s="205">
        <v>48772000</v>
      </c>
      <c r="H30" s="205">
        <v>172374</v>
      </c>
      <c r="I30" s="205">
        <v>61365144</v>
      </c>
      <c r="J30" s="205">
        <v>172374</v>
      </c>
      <c r="K30" s="205">
        <v>61365144</v>
      </c>
    </row>
    <row r="31" spans="1:11" ht="127.5" x14ac:dyDescent="0.25">
      <c r="A31" s="117">
        <v>24</v>
      </c>
      <c r="B31" s="214" t="s">
        <v>640</v>
      </c>
      <c r="C31" s="206" t="s">
        <v>641</v>
      </c>
      <c r="D31" s="206" t="s">
        <v>633</v>
      </c>
      <c r="E31" s="205">
        <v>68500</v>
      </c>
      <c r="F31" s="248">
        <v>0</v>
      </c>
      <c r="G31" s="205">
        <v>0</v>
      </c>
      <c r="H31" s="205">
        <v>86187</v>
      </c>
      <c r="I31" s="205">
        <v>0</v>
      </c>
      <c r="J31" s="205">
        <v>86187</v>
      </c>
      <c r="K31" s="205">
        <v>0</v>
      </c>
    </row>
    <row r="32" spans="1:11" ht="89.25" x14ac:dyDescent="0.25">
      <c r="A32" s="117">
        <v>25</v>
      </c>
      <c r="B32" s="214" t="s">
        <v>642</v>
      </c>
      <c r="C32" s="206" t="s">
        <v>643</v>
      </c>
      <c r="D32" s="206" t="s">
        <v>593</v>
      </c>
      <c r="E32" s="205"/>
      <c r="F32" s="248"/>
      <c r="G32" s="205">
        <v>0</v>
      </c>
      <c r="H32" s="205"/>
      <c r="I32" s="205">
        <v>0</v>
      </c>
      <c r="J32" s="205"/>
      <c r="K32" s="205">
        <v>0</v>
      </c>
    </row>
    <row r="33" spans="1:11" ht="114.75" x14ac:dyDescent="0.25">
      <c r="A33" s="117">
        <v>26</v>
      </c>
      <c r="B33" s="214" t="s">
        <v>644</v>
      </c>
      <c r="C33" s="206" t="s">
        <v>645</v>
      </c>
      <c r="D33" s="206"/>
      <c r="E33" s="205"/>
      <c r="F33" s="248"/>
      <c r="G33" s="205"/>
      <c r="H33" s="205"/>
      <c r="I33" s="205"/>
      <c r="J33" s="205"/>
      <c r="K33" s="205"/>
    </row>
    <row r="34" spans="1:11" ht="102" x14ac:dyDescent="0.25">
      <c r="A34" s="117">
        <v>27</v>
      </c>
      <c r="B34" s="214"/>
      <c r="C34" s="206" t="s">
        <v>646</v>
      </c>
      <c r="D34" s="206"/>
      <c r="E34" s="205"/>
      <c r="F34" s="248"/>
      <c r="G34" s="205"/>
      <c r="H34" s="205"/>
      <c r="I34" s="205"/>
      <c r="J34" s="205"/>
      <c r="K34" s="205"/>
    </row>
    <row r="35" spans="1:11" ht="63.75" x14ac:dyDescent="0.25">
      <c r="A35" s="117">
        <v>28</v>
      </c>
      <c r="B35" s="214" t="s">
        <v>647</v>
      </c>
      <c r="C35" s="206" t="s">
        <v>648</v>
      </c>
      <c r="D35" s="206" t="s">
        <v>633</v>
      </c>
      <c r="E35" s="205">
        <v>5980790</v>
      </c>
      <c r="F35" s="248">
        <v>31.7</v>
      </c>
      <c r="G35" s="205">
        <v>189591043</v>
      </c>
      <c r="H35" s="205">
        <v>5980790</v>
      </c>
      <c r="I35" s="205">
        <v>189591043</v>
      </c>
      <c r="J35" s="205">
        <v>8372000</v>
      </c>
      <c r="K35" s="205">
        <v>265392400</v>
      </c>
    </row>
    <row r="36" spans="1:11" ht="127.5" x14ac:dyDescent="0.25">
      <c r="A36" s="117"/>
      <c r="B36" s="214"/>
      <c r="C36" s="206" t="s">
        <v>649</v>
      </c>
      <c r="D36" s="206"/>
      <c r="E36" s="205"/>
      <c r="F36" s="248"/>
      <c r="G36" s="205"/>
      <c r="H36" s="205"/>
      <c r="I36" s="205"/>
      <c r="J36" s="205"/>
      <c r="K36" s="205"/>
    </row>
    <row r="37" spans="1:11" ht="63.75" x14ac:dyDescent="0.25">
      <c r="A37" s="117" t="s">
        <v>650</v>
      </c>
      <c r="B37" s="214" t="s">
        <v>651</v>
      </c>
      <c r="C37" s="206" t="s">
        <v>648</v>
      </c>
      <c r="D37" s="206" t="s">
        <v>633</v>
      </c>
      <c r="E37" s="205">
        <v>2990395</v>
      </c>
      <c r="F37" s="248">
        <v>0</v>
      </c>
      <c r="G37" s="205">
        <v>0</v>
      </c>
      <c r="H37" s="205">
        <v>2990395</v>
      </c>
      <c r="I37" s="205">
        <v>0</v>
      </c>
      <c r="J37" s="205">
        <v>4186000</v>
      </c>
      <c r="K37" s="205">
        <v>0</v>
      </c>
    </row>
    <row r="38" spans="1:11" ht="178.5" x14ac:dyDescent="0.25">
      <c r="A38" s="117"/>
      <c r="B38" s="214" t="s">
        <v>652</v>
      </c>
      <c r="C38" s="206" t="s">
        <v>653</v>
      </c>
      <c r="D38" s="206"/>
      <c r="E38" s="205"/>
      <c r="F38" s="248"/>
      <c r="G38" s="205"/>
      <c r="H38" s="205"/>
      <c r="I38" s="205"/>
      <c r="J38" s="205"/>
      <c r="K38" s="205"/>
    </row>
    <row r="39" spans="1:11" ht="102" x14ac:dyDescent="0.25">
      <c r="A39" s="117"/>
      <c r="B39" s="214"/>
      <c r="C39" s="206" t="s">
        <v>646</v>
      </c>
      <c r="D39" s="206"/>
      <c r="E39" s="205"/>
      <c r="F39" s="248"/>
      <c r="G39" s="205"/>
      <c r="H39" s="205"/>
      <c r="I39" s="205"/>
      <c r="J39" s="205"/>
      <c r="K39" s="205"/>
    </row>
    <row r="40" spans="1:11" ht="51" x14ac:dyDescent="0.25">
      <c r="A40" s="117"/>
      <c r="B40" s="214"/>
      <c r="C40" s="206" t="s">
        <v>654</v>
      </c>
      <c r="D40" s="206"/>
      <c r="E40" s="205"/>
      <c r="F40" s="248"/>
      <c r="G40" s="205"/>
      <c r="H40" s="205"/>
      <c r="I40" s="205"/>
      <c r="J40" s="205"/>
      <c r="K40" s="205"/>
    </row>
    <row r="41" spans="1:11" ht="165.75" x14ac:dyDescent="0.25">
      <c r="A41" s="117" t="s">
        <v>655</v>
      </c>
      <c r="B41" s="214" t="s">
        <v>656</v>
      </c>
      <c r="C41" s="206" t="s">
        <v>657</v>
      </c>
      <c r="D41" s="206" t="s">
        <v>633</v>
      </c>
      <c r="E41" s="205">
        <v>514000</v>
      </c>
      <c r="F41" s="248">
        <v>9</v>
      </c>
      <c r="G41" s="205">
        <v>4626000</v>
      </c>
      <c r="H41" s="205">
        <v>514000</v>
      </c>
      <c r="I41" s="205">
        <v>4626000</v>
      </c>
      <c r="J41" s="205">
        <v>717000</v>
      </c>
      <c r="K41" s="205">
        <v>6453000</v>
      </c>
    </row>
    <row r="42" spans="1:11" ht="127.5" x14ac:dyDescent="0.25">
      <c r="A42" s="117" t="s">
        <v>658</v>
      </c>
      <c r="B42" s="214" t="s">
        <v>659</v>
      </c>
      <c r="C42" s="206" t="s">
        <v>660</v>
      </c>
      <c r="D42" s="206" t="s">
        <v>633</v>
      </c>
      <c r="E42" s="205">
        <v>1918000</v>
      </c>
      <c r="F42" s="248">
        <v>0</v>
      </c>
      <c r="G42" s="205">
        <v>0</v>
      </c>
      <c r="H42" s="205">
        <v>1918000</v>
      </c>
      <c r="I42" s="205">
        <v>0</v>
      </c>
      <c r="J42" s="205">
        <v>2674000</v>
      </c>
      <c r="K42" s="205">
        <v>0</v>
      </c>
    </row>
    <row r="43" spans="1:11" ht="51" x14ac:dyDescent="0.25">
      <c r="A43" s="117"/>
      <c r="B43" s="214"/>
      <c r="C43" s="206" t="s">
        <v>661</v>
      </c>
      <c r="D43" s="206"/>
      <c r="E43" s="205"/>
      <c r="F43" s="248"/>
      <c r="G43" s="205"/>
      <c r="H43" s="205"/>
      <c r="I43" s="205"/>
      <c r="J43" s="205"/>
      <c r="K43" s="205"/>
    </row>
    <row r="44" spans="1:11" ht="165.75" x14ac:dyDescent="0.25">
      <c r="A44" s="117" t="s">
        <v>662</v>
      </c>
      <c r="B44" s="214" t="s">
        <v>663</v>
      </c>
      <c r="C44" s="206" t="s">
        <v>657</v>
      </c>
      <c r="D44" s="206" t="s">
        <v>633</v>
      </c>
      <c r="E44" s="205">
        <v>619000</v>
      </c>
      <c r="F44" s="248">
        <v>0</v>
      </c>
      <c r="G44" s="205">
        <v>0</v>
      </c>
      <c r="H44" s="205">
        <v>619000</v>
      </c>
      <c r="I44" s="205">
        <v>0</v>
      </c>
      <c r="J44" s="205">
        <v>864000</v>
      </c>
      <c r="K44" s="205">
        <v>0</v>
      </c>
    </row>
    <row r="45" spans="1:11" ht="127.5" x14ac:dyDescent="0.25">
      <c r="A45" s="117" t="s">
        <v>664</v>
      </c>
      <c r="B45" s="214" t="s">
        <v>665</v>
      </c>
      <c r="C45" s="206" t="s">
        <v>660</v>
      </c>
      <c r="D45" s="206" t="s">
        <v>633</v>
      </c>
      <c r="E45" s="205">
        <v>2167000</v>
      </c>
      <c r="F45" s="248">
        <v>0</v>
      </c>
      <c r="G45" s="205">
        <v>0</v>
      </c>
      <c r="H45" s="205">
        <v>2167000</v>
      </c>
      <c r="I45" s="205">
        <v>0</v>
      </c>
      <c r="J45" s="205">
        <v>3020000</v>
      </c>
      <c r="K45" s="205">
        <v>0</v>
      </c>
    </row>
    <row r="46" spans="1:11" ht="127.5" x14ac:dyDescent="0.25">
      <c r="A46" s="117"/>
      <c r="B46" s="214"/>
      <c r="C46" s="206" t="s">
        <v>649</v>
      </c>
      <c r="D46" s="206"/>
      <c r="E46" s="205"/>
      <c r="F46" s="248"/>
      <c r="G46" s="205"/>
      <c r="H46" s="205"/>
      <c r="I46" s="205"/>
      <c r="J46" s="205"/>
      <c r="K46" s="205"/>
    </row>
    <row r="47" spans="1:11" ht="51" x14ac:dyDescent="0.25">
      <c r="A47" s="117"/>
      <c r="B47" s="214"/>
      <c r="C47" s="206" t="s">
        <v>654</v>
      </c>
      <c r="D47" s="206"/>
      <c r="E47" s="205"/>
      <c r="F47" s="248"/>
      <c r="G47" s="205"/>
      <c r="H47" s="205"/>
      <c r="I47" s="205"/>
      <c r="J47" s="205"/>
      <c r="K47" s="205"/>
    </row>
    <row r="48" spans="1:11" ht="165.75" x14ac:dyDescent="0.25">
      <c r="A48" s="117" t="s">
        <v>666</v>
      </c>
      <c r="B48" s="214" t="s">
        <v>667</v>
      </c>
      <c r="C48" s="206" t="s">
        <v>657</v>
      </c>
      <c r="D48" s="206" t="s">
        <v>633</v>
      </c>
      <c r="E48" s="205">
        <v>257000</v>
      </c>
      <c r="F48" s="248">
        <v>0</v>
      </c>
      <c r="G48" s="205">
        <v>0</v>
      </c>
      <c r="H48" s="205">
        <v>257000</v>
      </c>
      <c r="I48" s="205">
        <v>0</v>
      </c>
      <c r="J48" s="205">
        <v>358500</v>
      </c>
      <c r="K48" s="205">
        <v>0</v>
      </c>
    </row>
    <row r="49" spans="1:11" ht="127.5" x14ac:dyDescent="0.25">
      <c r="A49" s="117" t="s">
        <v>668</v>
      </c>
      <c r="B49" s="214" t="s">
        <v>669</v>
      </c>
      <c r="C49" s="206" t="s">
        <v>660</v>
      </c>
      <c r="D49" s="206" t="s">
        <v>633</v>
      </c>
      <c r="E49" s="205">
        <v>959000</v>
      </c>
      <c r="F49" s="248">
        <v>0</v>
      </c>
      <c r="G49" s="205">
        <v>0</v>
      </c>
      <c r="H49" s="205">
        <v>959000</v>
      </c>
      <c r="I49" s="205">
        <v>0</v>
      </c>
      <c r="J49" s="205">
        <v>1337000</v>
      </c>
      <c r="K49" s="205">
        <v>0</v>
      </c>
    </row>
    <row r="50" spans="1:11" ht="51" x14ac:dyDescent="0.25">
      <c r="A50" s="117"/>
      <c r="B50" s="214"/>
      <c r="C50" s="206" t="s">
        <v>661</v>
      </c>
      <c r="D50" s="206"/>
      <c r="E50" s="205"/>
      <c r="F50" s="248"/>
      <c r="G50" s="205"/>
      <c r="H50" s="205"/>
      <c r="I50" s="205"/>
      <c r="J50" s="205"/>
      <c r="K50" s="205"/>
    </row>
    <row r="51" spans="1:11" ht="165.75" x14ac:dyDescent="0.25">
      <c r="A51" s="117" t="s">
        <v>670</v>
      </c>
      <c r="B51" s="214" t="s">
        <v>671</v>
      </c>
      <c r="C51" s="206" t="s">
        <v>657</v>
      </c>
      <c r="D51" s="206" t="s">
        <v>633</v>
      </c>
      <c r="E51" s="205">
        <v>309500</v>
      </c>
      <c r="F51" s="248">
        <v>0</v>
      </c>
      <c r="G51" s="205">
        <v>0</v>
      </c>
      <c r="H51" s="205">
        <v>309500</v>
      </c>
      <c r="I51" s="205">
        <v>0</v>
      </c>
      <c r="J51" s="205">
        <v>432000</v>
      </c>
      <c r="K51" s="205">
        <v>0</v>
      </c>
    </row>
    <row r="52" spans="1:11" ht="127.5" x14ac:dyDescent="0.25">
      <c r="A52" s="117" t="s">
        <v>672</v>
      </c>
      <c r="B52" s="214" t="s">
        <v>673</v>
      </c>
      <c r="C52" s="206" t="s">
        <v>660</v>
      </c>
      <c r="D52" s="206" t="s">
        <v>633</v>
      </c>
      <c r="E52" s="205">
        <v>1083500</v>
      </c>
      <c r="F52" s="248">
        <v>0</v>
      </c>
      <c r="G52" s="205">
        <v>0</v>
      </c>
      <c r="H52" s="205">
        <v>1083500</v>
      </c>
      <c r="I52" s="205">
        <v>0</v>
      </c>
      <c r="J52" s="205">
        <v>1510000</v>
      </c>
      <c r="K52" s="205">
        <v>0</v>
      </c>
    </row>
    <row r="53" spans="1:11" ht="38.25" x14ac:dyDescent="0.25">
      <c r="A53" s="117"/>
      <c r="B53" s="214" t="s">
        <v>674</v>
      </c>
      <c r="C53" s="206" t="s">
        <v>675</v>
      </c>
      <c r="D53" s="206"/>
      <c r="E53" s="205"/>
      <c r="F53" s="248"/>
      <c r="G53" s="205"/>
      <c r="H53" s="205"/>
      <c r="I53" s="205"/>
      <c r="J53" s="205"/>
      <c r="K53" s="205"/>
    </row>
    <row r="54" spans="1:11" ht="102" x14ac:dyDescent="0.25">
      <c r="A54" s="117"/>
      <c r="B54" s="214"/>
      <c r="C54" s="206" t="s">
        <v>646</v>
      </c>
      <c r="D54" s="206"/>
      <c r="E54" s="205"/>
      <c r="F54" s="248"/>
      <c r="G54" s="205"/>
      <c r="H54" s="205"/>
      <c r="I54" s="205"/>
      <c r="J54" s="205"/>
      <c r="K54" s="205"/>
    </row>
    <row r="55" spans="1:11" ht="89.25" x14ac:dyDescent="0.25">
      <c r="A55" s="117" t="s">
        <v>676</v>
      </c>
      <c r="B55" s="214" t="s">
        <v>677</v>
      </c>
      <c r="C55" s="206" t="s">
        <v>678</v>
      </c>
      <c r="D55" s="206" t="s">
        <v>633</v>
      </c>
      <c r="E55" s="205">
        <v>811600</v>
      </c>
      <c r="F55" s="248">
        <v>4</v>
      </c>
      <c r="G55" s="205">
        <v>3246400</v>
      </c>
      <c r="H55" s="205">
        <v>811600</v>
      </c>
      <c r="I55" s="205">
        <v>3246400</v>
      </c>
      <c r="J55" s="205">
        <v>1434000</v>
      </c>
      <c r="K55" s="205">
        <v>5736000</v>
      </c>
    </row>
    <row r="56" spans="1:11" ht="102" x14ac:dyDescent="0.25">
      <c r="A56" s="117" t="s">
        <v>679</v>
      </c>
      <c r="B56" s="214" t="s">
        <v>680</v>
      </c>
      <c r="C56" s="206" t="s">
        <v>681</v>
      </c>
      <c r="D56" s="206" t="s">
        <v>633</v>
      </c>
      <c r="E56" s="205">
        <v>622000</v>
      </c>
      <c r="F56" s="248">
        <v>0</v>
      </c>
      <c r="G56" s="205">
        <v>0</v>
      </c>
      <c r="H56" s="205">
        <v>622000</v>
      </c>
      <c r="I56" s="205">
        <v>0</v>
      </c>
      <c r="J56" s="205">
        <v>896000</v>
      </c>
      <c r="K56" s="205">
        <v>0</v>
      </c>
    </row>
    <row r="57" spans="1:11" ht="89.25" x14ac:dyDescent="0.25">
      <c r="A57" s="117" t="s">
        <v>682</v>
      </c>
      <c r="B57" s="214" t="s">
        <v>683</v>
      </c>
      <c r="C57" s="206" t="s">
        <v>684</v>
      </c>
      <c r="D57" s="206" t="s">
        <v>633</v>
      </c>
      <c r="E57" s="205">
        <v>249000</v>
      </c>
      <c r="F57" s="248">
        <v>0</v>
      </c>
      <c r="G57" s="205">
        <v>0</v>
      </c>
      <c r="H57" s="205">
        <v>249000</v>
      </c>
      <c r="I57" s="205">
        <v>0</v>
      </c>
      <c r="J57" s="205">
        <v>359000</v>
      </c>
      <c r="K57" s="205">
        <v>0</v>
      </c>
    </row>
    <row r="58" spans="1:11" ht="127.5" x14ac:dyDescent="0.25">
      <c r="A58" s="117"/>
      <c r="B58" s="214"/>
      <c r="C58" s="206" t="s">
        <v>649</v>
      </c>
      <c r="D58" s="206"/>
      <c r="E58" s="205"/>
      <c r="F58" s="248"/>
      <c r="G58" s="205"/>
      <c r="H58" s="205"/>
      <c r="I58" s="205"/>
      <c r="J58" s="205"/>
      <c r="K58" s="205"/>
    </row>
    <row r="59" spans="1:11" ht="89.25" x14ac:dyDescent="0.25">
      <c r="A59" s="117" t="s">
        <v>685</v>
      </c>
      <c r="B59" s="214" t="s">
        <v>686</v>
      </c>
      <c r="C59" s="206" t="s">
        <v>678</v>
      </c>
      <c r="D59" s="206" t="s">
        <v>633</v>
      </c>
      <c r="E59" s="205">
        <v>405800</v>
      </c>
      <c r="F59" s="248">
        <v>0</v>
      </c>
      <c r="G59" s="205">
        <v>0</v>
      </c>
      <c r="H59" s="205">
        <v>405800</v>
      </c>
      <c r="I59" s="205">
        <v>0</v>
      </c>
      <c r="J59" s="205">
        <v>717000</v>
      </c>
      <c r="K59" s="205">
        <v>0</v>
      </c>
    </row>
    <row r="60" spans="1:11" ht="102" x14ac:dyDescent="0.25">
      <c r="A60" s="117" t="s">
        <v>687</v>
      </c>
      <c r="B60" s="214" t="s">
        <v>688</v>
      </c>
      <c r="C60" s="206" t="s">
        <v>681</v>
      </c>
      <c r="D60" s="206" t="s">
        <v>633</v>
      </c>
      <c r="E60" s="205">
        <v>311000</v>
      </c>
      <c r="F60" s="248">
        <v>0</v>
      </c>
      <c r="G60" s="205">
        <v>0</v>
      </c>
      <c r="H60" s="205">
        <v>311000</v>
      </c>
      <c r="I60" s="205">
        <v>0</v>
      </c>
      <c r="J60" s="205">
        <v>448000</v>
      </c>
      <c r="K60" s="205">
        <v>0</v>
      </c>
    </row>
    <row r="61" spans="1:11" ht="89.25" x14ac:dyDescent="0.25">
      <c r="A61" s="117" t="s">
        <v>689</v>
      </c>
      <c r="B61" s="214" t="s">
        <v>690</v>
      </c>
      <c r="C61" s="206" t="s">
        <v>684</v>
      </c>
      <c r="D61" s="206" t="s">
        <v>633</v>
      </c>
      <c r="E61" s="205">
        <v>124500</v>
      </c>
      <c r="F61" s="248">
        <v>0</v>
      </c>
      <c r="G61" s="205">
        <v>0</v>
      </c>
      <c r="H61" s="205">
        <v>124500</v>
      </c>
      <c r="I61" s="205">
        <v>0</v>
      </c>
      <c r="J61" s="205">
        <v>179500</v>
      </c>
      <c r="K61" s="205">
        <v>0</v>
      </c>
    </row>
    <row r="62" spans="1:11" ht="165.75" x14ac:dyDescent="0.25">
      <c r="A62" s="117"/>
      <c r="B62" s="214"/>
      <c r="C62" s="206" t="s">
        <v>691</v>
      </c>
      <c r="D62" s="206"/>
      <c r="E62" s="205"/>
      <c r="F62" s="248"/>
      <c r="G62" s="205"/>
      <c r="H62" s="205"/>
      <c r="I62" s="205"/>
      <c r="J62" s="205"/>
      <c r="K62" s="205"/>
    </row>
    <row r="63" spans="1:11" ht="102" x14ac:dyDescent="0.25">
      <c r="A63" s="117"/>
      <c r="B63" s="214"/>
      <c r="C63" s="206" t="s">
        <v>646</v>
      </c>
      <c r="D63" s="206"/>
      <c r="E63" s="205"/>
      <c r="F63" s="248"/>
      <c r="G63" s="205"/>
      <c r="H63" s="205"/>
      <c r="I63" s="205"/>
      <c r="J63" s="205"/>
      <c r="K63" s="205"/>
    </row>
    <row r="64" spans="1:11" ht="114.75" x14ac:dyDescent="0.25">
      <c r="A64" s="117" t="s">
        <v>692</v>
      </c>
      <c r="B64" s="214" t="s">
        <v>693</v>
      </c>
      <c r="C64" s="206" t="s">
        <v>694</v>
      </c>
      <c r="D64" s="206" t="s">
        <v>633</v>
      </c>
      <c r="E64" s="205">
        <v>4421000</v>
      </c>
      <c r="F64" s="248">
        <v>21</v>
      </c>
      <c r="G64" s="205">
        <v>92841000</v>
      </c>
      <c r="H64" s="205">
        <v>5268000</v>
      </c>
      <c r="I64" s="205">
        <v>110628000</v>
      </c>
      <c r="J64" s="205">
        <v>5268000</v>
      </c>
      <c r="K64" s="205">
        <v>110628000</v>
      </c>
    </row>
    <row r="65" spans="1:11" ht="102" x14ac:dyDescent="0.25">
      <c r="A65" s="117" t="s">
        <v>695</v>
      </c>
      <c r="B65" s="214" t="s">
        <v>696</v>
      </c>
      <c r="C65" s="206" t="s">
        <v>697</v>
      </c>
      <c r="D65" s="206" t="s">
        <v>633</v>
      </c>
      <c r="E65" s="205">
        <v>5980790</v>
      </c>
      <c r="F65" s="248">
        <v>0</v>
      </c>
      <c r="G65" s="205">
        <v>0</v>
      </c>
      <c r="H65" s="205">
        <v>5980790</v>
      </c>
      <c r="I65" s="205">
        <v>0</v>
      </c>
      <c r="J65" s="205">
        <v>8372000</v>
      </c>
      <c r="K65" s="205">
        <v>0</v>
      </c>
    </row>
    <row r="66" spans="1:11" ht="127.5" x14ac:dyDescent="0.25">
      <c r="A66" s="117"/>
      <c r="B66" s="214"/>
      <c r="C66" s="206" t="s">
        <v>649</v>
      </c>
      <c r="D66" s="206"/>
      <c r="E66" s="205"/>
      <c r="F66" s="248"/>
      <c r="G66" s="205"/>
      <c r="H66" s="205"/>
      <c r="I66" s="205"/>
      <c r="J66" s="205"/>
      <c r="K66" s="205"/>
    </row>
    <row r="67" spans="1:11" ht="114.75" x14ac:dyDescent="0.25">
      <c r="A67" s="117" t="s">
        <v>698</v>
      </c>
      <c r="B67" s="214" t="s">
        <v>699</v>
      </c>
      <c r="C67" s="206" t="s">
        <v>694</v>
      </c>
      <c r="D67" s="206" t="s">
        <v>633</v>
      </c>
      <c r="E67" s="205">
        <v>2210500</v>
      </c>
      <c r="F67" s="248">
        <v>0</v>
      </c>
      <c r="G67" s="205">
        <v>0</v>
      </c>
      <c r="H67" s="205">
        <v>2634000</v>
      </c>
      <c r="I67" s="205">
        <v>0</v>
      </c>
      <c r="J67" s="205">
        <v>2634000</v>
      </c>
      <c r="K67" s="205">
        <v>0</v>
      </c>
    </row>
    <row r="68" spans="1:11" ht="102" x14ac:dyDescent="0.25">
      <c r="A68" s="117" t="s">
        <v>700</v>
      </c>
      <c r="B68" s="214" t="s">
        <v>701</v>
      </c>
      <c r="C68" s="206" t="s">
        <v>697</v>
      </c>
      <c r="D68" s="206" t="s">
        <v>633</v>
      </c>
      <c r="E68" s="205">
        <v>2990395</v>
      </c>
      <c r="F68" s="248">
        <v>0</v>
      </c>
      <c r="G68" s="205">
        <v>0</v>
      </c>
      <c r="H68" s="205">
        <v>2990395</v>
      </c>
      <c r="I68" s="205">
        <v>0</v>
      </c>
      <c r="J68" s="205">
        <v>4186000</v>
      </c>
      <c r="K68" s="205">
        <v>0</v>
      </c>
    </row>
    <row r="69" spans="1:11" ht="114.75" x14ac:dyDescent="0.25">
      <c r="A69" s="117" t="s">
        <v>702</v>
      </c>
      <c r="B69" s="214" t="s">
        <v>703</v>
      </c>
      <c r="C69" s="206" t="s">
        <v>704</v>
      </c>
      <c r="D69" s="206" t="s">
        <v>633</v>
      </c>
      <c r="E69" s="205">
        <v>189000</v>
      </c>
      <c r="F69" s="248">
        <v>0</v>
      </c>
      <c r="G69" s="205">
        <v>0</v>
      </c>
      <c r="H69" s="205">
        <v>189000</v>
      </c>
      <c r="I69" s="205">
        <v>0</v>
      </c>
      <c r="J69" s="205">
        <v>189000</v>
      </c>
      <c r="K69" s="205">
        <v>0</v>
      </c>
    </row>
    <row r="70" spans="1:11" ht="38.25" x14ac:dyDescent="0.25">
      <c r="A70" s="117" t="s">
        <v>705</v>
      </c>
      <c r="B70" s="214" t="s">
        <v>706</v>
      </c>
      <c r="C70" s="206" t="s">
        <v>707</v>
      </c>
      <c r="D70" s="206" t="s">
        <v>633</v>
      </c>
      <c r="E70" s="205">
        <v>480000</v>
      </c>
      <c r="F70" s="248">
        <v>0</v>
      </c>
      <c r="G70" s="205">
        <v>0</v>
      </c>
      <c r="H70" s="205">
        <v>480000</v>
      </c>
      <c r="I70" s="205">
        <v>0</v>
      </c>
      <c r="J70" s="205">
        <v>717000</v>
      </c>
      <c r="K70" s="205">
        <v>0</v>
      </c>
    </row>
    <row r="71" spans="1:11" ht="127.5" x14ac:dyDescent="0.25">
      <c r="A71" s="117" t="s">
        <v>708</v>
      </c>
      <c r="B71" s="214" t="s">
        <v>155</v>
      </c>
      <c r="C71" s="206" t="s">
        <v>709</v>
      </c>
      <c r="D71" s="206" t="s">
        <v>593</v>
      </c>
      <c r="E71" s="205"/>
      <c r="F71" s="248"/>
      <c r="G71" s="205">
        <v>339076443</v>
      </c>
      <c r="H71" s="205"/>
      <c r="I71" s="205">
        <v>369456587</v>
      </c>
      <c r="J71" s="205"/>
      <c r="K71" s="205">
        <v>449574544</v>
      </c>
    </row>
    <row r="72" spans="1:11" ht="127.5" x14ac:dyDescent="0.25">
      <c r="A72" s="117" t="s">
        <v>710</v>
      </c>
      <c r="B72" s="214" t="s">
        <v>711</v>
      </c>
      <c r="C72" s="206" t="s">
        <v>712</v>
      </c>
      <c r="D72" s="206" t="s">
        <v>593</v>
      </c>
      <c r="E72" s="205"/>
      <c r="F72" s="248"/>
      <c r="G72" s="205">
        <v>23313734</v>
      </c>
      <c r="H72" s="205"/>
      <c r="I72" s="205">
        <v>23313734</v>
      </c>
      <c r="J72" s="205"/>
      <c r="K72" s="205">
        <v>23313734</v>
      </c>
    </row>
    <row r="73" spans="1:11" ht="63.75" x14ac:dyDescent="0.25">
      <c r="A73" s="117"/>
      <c r="B73" s="214" t="s">
        <v>713</v>
      </c>
      <c r="C73" s="206" t="s">
        <v>714</v>
      </c>
      <c r="D73" s="206"/>
      <c r="E73" s="205"/>
      <c r="F73" s="248"/>
      <c r="G73" s="205"/>
      <c r="H73" s="205"/>
      <c r="I73" s="205"/>
      <c r="J73" s="205"/>
      <c r="K73" s="205"/>
    </row>
    <row r="74" spans="1:11" ht="51" x14ac:dyDescent="0.25">
      <c r="A74" s="117" t="s">
        <v>715</v>
      </c>
      <c r="B74" s="214" t="s">
        <v>716</v>
      </c>
      <c r="C74" s="206" t="s">
        <v>717</v>
      </c>
      <c r="D74" s="206" t="s">
        <v>718</v>
      </c>
      <c r="E74" s="205">
        <v>5928000</v>
      </c>
      <c r="F74" s="248">
        <v>13041600</v>
      </c>
      <c r="G74" s="205">
        <v>13041600</v>
      </c>
      <c r="H74" s="205">
        <v>6643100</v>
      </c>
      <c r="I74" s="205">
        <v>14614820</v>
      </c>
      <c r="J74" s="205">
        <v>6643100</v>
      </c>
      <c r="K74" s="205">
        <v>14614820</v>
      </c>
    </row>
    <row r="75" spans="1:11" ht="51" x14ac:dyDescent="0.25">
      <c r="A75" s="117" t="s">
        <v>719</v>
      </c>
      <c r="B75" s="214" t="s">
        <v>720</v>
      </c>
      <c r="C75" s="206" t="s">
        <v>721</v>
      </c>
      <c r="D75" s="206" t="s">
        <v>718</v>
      </c>
      <c r="E75" s="205">
        <v>5810300</v>
      </c>
      <c r="F75" s="248">
        <v>0</v>
      </c>
      <c r="G75" s="205">
        <v>0</v>
      </c>
      <c r="H75" s="205">
        <v>6510300</v>
      </c>
      <c r="I75" s="205">
        <v>0</v>
      </c>
      <c r="J75" s="205">
        <v>6510300</v>
      </c>
      <c r="K75" s="205">
        <v>0</v>
      </c>
    </row>
    <row r="76" spans="1:11" ht="140.25" x14ac:dyDescent="0.25">
      <c r="A76" s="117" t="s">
        <v>722</v>
      </c>
      <c r="B76" s="214" t="s">
        <v>723</v>
      </c>
      <c r="C76" s="206" t="s">
        <v>724</v>
      </c>
      <c r="D76" s="206" t="s">
        <v>718</v>
      </c>
      <c r="E76" s="205">
        <v>4429</v>
      </c>
      <c r="F76" s="248">
        <v>0</v>
      </c>
      <c r="G76" s="205">
        <v>0</v>
      </c>
      <c r="H76" s="205">
        <v>4864</v>
      </c>
      <c r="I76" s="205">
        <v>0</v>
      </c>
      <c r="J76" s="205">
        <v>4864</v>
      </c>
      <c r="K76" s="205">
        <v>0</v>
      </c>
    </row>
    <row r="77" spans="1:11" ht="63.75" x14ac:dyDescent="0.25">
      <c r="A77" s="117" t="s">
        <v>725</v>
      </c>
      <c r="B77" s="214" t="s">
        <v>726</v>
      </c>
      <c r="C77" s="206" t="s">
        <v>727</v>
      </c>
      <c r="D77" s="206" t="s">
        <v>633</v>
      </c>
      <c r="E77" s="205">
        <v>79610</v>
      </c>
      <c r="F77" s="248">
        <v>25</v>
      </c>
      <c r="G77" s="205">
        <v>1990250</v>
      </c>
      <c r="H77" s="205">
        <v>84860</v>
      </c>
      <c r="I77" s="205">
        <v>2121500</v>
      </c>
      <c r="J77" s="205">
        <v>84860</v>
      </c>
      <c r="K77" s="205">
        <v>2121500</v>
      </c>
    </row>
    <row r="78" spans="1:11" ht="89.25" x14ac:dyDescent="0.25">
      <c r="A78" s="117" t="s">
        <v>728</v>
      </c>
      <c r="B78" s="214" t="s">
        <v>729</v>
      </c>
      <c r="C78" s="206" t="s">
        <v>730</v>
      </c>
      <c r="D78" s="206" t="s">
        <v>633</v>
      </c>
      <c r="E78" s="205">
        <v>87570</v>
      </c>
      <c r="F78" s="248">
        <v>0</v>
      </c>
      <c r="G78" s="205">
        <v>0</v>
      </c>
      <c r="H78" s="205">
        <v>93345</v>
      </c>
      <c r="I78" s="205">
        <v>0</v>
      </c>
      <c r="J78" s="205">
        <v>93345</v>
      </c>
      <c r="K78" s="205">
        <v>0</v>
      </c>
    </row>
    <row r="79" spans="1:11" ht="25.5" x14ac:dyDescent="0.25">
      <c r="A79" s="117" t="s">
        <v>731</v>
      </c>
      <c r="B79" s="214" t="s">
        <v>732</v>
      </c>
      <c r="C79" s="206" t="s">
        <v>733</v>
      </c>
      <c r="D79" s="206" t="s">
        <v>633</v>
      </c>
      <c r="E79" s="205">
        <v>25000</v>
      </c>
      <c r="F79" s="248">
        <v>1</v>
      </c>
      <c r="G79" s="205">
        <v>25000</v>
      </c>
      <c r="H79" s="205">
        <v>25000</v>
      </c>
      <c r="I79" s="205">
        <v>25000</v>
      </c>
      <c r="J79" s="205">
        <v>25000</v>
      </c>
      <c r="K79" s="205">
        <v>25000</v>
      </c>
    </row>
    <row r="80" spans="1:11" ht="63.75" x14ac:dyDescent="0.25">
      <c r="A80" s="117" t="s">
        <v>734</v>
      </c>
      <c r="B80" s="214" t="s">
        <v>735</v>
      </c>
      <c r="C80" s="206" t="s">
        <v>736</v>
      </c>
      <c r="D80" s="206" t="s">
        <v>633</v>
      </c>
      <c r="E80" s="205">
        <v>537000</v>
      </c>
      <c r="F80" s="248">
        <v>16</v>
      </c>
      <c r="G80" s="205">
        <v>8592000</v>
      </c>
      <c r="H80" s="205">
        <v>602500</v>
      </c>
      <c r="I80" s="205">
        <v>9640000</v>
      </c>
      <c r="J80" s="205">
        <v>602500</v>
      </c>
      <c r="K80" s="205">
        <v>9640000</v>
      </c>
    </row>
    <row r="81" spans="1:11" ht="89.25" x14ac:dyDescent="0.25">
      <c r="A81" s="117" t="s">
        <v>737</v>
      </c>
      <c r="B81" s="214" t="s">
        <v>738</v>
      </c>
      <c r="C81" s="206" t="s">
        <v>739</v>
      </c>
      <c r="D81" s="206" t="s">
        <v>633</v>
      </c>
      <c r="E81" s="205">
        <v>698160</v>
      </c>
      <c r="F81" s="248">
        <v>0</v>
      </c>
      <c r="G81" s="205">
        <v>0</v>
      </c>
      <c r="H81" s="205">
        <v>783310</v>
      </c>
      <c r="I81" s="205">
        <v>0</v>
      </c>
      <c r="J81" s="205">
        <v>783310</v>
      </c>
      <c r="K81" s="205">
        <v>0</v>
      </c>
    </row>
    <row r="82" spans="1:11" ht="76.5" x14ac:dyDescent="0.25">
      <c r="A82" s="117" t="s">
        <v>740</v>
      </c>
      <c r="B82" s="214" t="s">
        <v>741</v>
      </c>
      <c r="C82" s="206" t="s">
        <v>742</v>
      </c>
      <c r="D82" s="206" t="s">
        <v>743</v>
      </c>
      <c r="E82" s="205">
        <v>5612200</v>
      </c>
      <c r="F82" s="248">
        <v>0</v>
      </c>
      <c r="G82" s="205">
        <v>0</v>
      </c>
      <c r="H82" s="205">
        <v>6047200</v>
      </c>
      <c r="I82" s="205">
        <v>0</v>
      </c>
      <c r="J82" s="205">
        <v>6047200</v>
      </c>
      <c r="K82" s="205">
        <v>0</v>
      </c>
    </row>
    <row r="83" spans="1:11" ht="89.25" x14ac:dyDescent="0.25">
      <c r="A83" s="117" t="s">
        <v>744</v>
      </c>
      <c r="B83" s="214" t="s">
        <v>745</v>
      </c>
      <c r="C83" s="206" t="s">
        <v>746</v>
      </c>
      <c r="D83" s="206" t="s">
        <v>633</v>
      </c>
      <c r="E83" s="205">
        <v>318630</v>
      </c>
      <c r="F83" s="248">
        <v>1</v>
      </c>
      <c r="G83" s="205">
        <v>318630</v>
      </c>
      <c r="H83" s="205">
        <v>349830</v>
      </c>
      <c r="I83" s="205">
        <v>349830</v>
      </c>
      <c r="J83" s="205">
        <v>349830</v>
      </c>
      <c r="K83" s="205">
        <v>349830</v>
      </c>
    </row>
    <row r="84" spans="1:11" ht="114.75" x14ac:dyDescent="0.25">
      <c r="A84" s="117" t="s">
        <v>747</v>
      </c>
      <c r="B84" s="214" t="s">
        <v>748</v>
      </c>
      <c r="C84" s="206" t="s">
        <v>749</v>
      </c>
      <c r="D84" s="206" t="s">
        <v>633</v>
      </c>
      <c r="E84" s="205">
        <v>477940</v>
      </c>
      <c r="F84" s="248">
        <v>0</v>
      </c>
      <c r="G84" s="205">
        <v>0</v>
      </c>
      <c r="H84" s="205">
        <v>524740</v>
      </c>
      <c r="I84" s="205">
        <v>0</v>
      </c>
      <c r="J84" s="205">
        <v>524740</v>
      </c>
      <c r="K84" s="205">
        <v>0</v>
      </c>
    </row>
    <row r="85" spans="1:11" ht="165.75" x14ac:dyDescent="0.25">
      <c r="A85" s="117" t="s">
        <v>750</v>
      </c>
      <c r="B85" s="214" t="s">
        <v>751</v>
      </c>
      <c r="C85" s="206" t="s">
        <v>752</v>
      </c>
      <c r="D85" s="206" t="s">
        <v>633</v>
      </c>
      <c r="E85" s="205">
        <v>191160</v>
      </c>
      <c r="F85" s="248">
        <v>0</v>
      </c>
      <c r="G85" s="205">
        <v>0</v>
      </c>
      <c r="H85" s="205">
        <v>209880</v>
      </c>
      <c r="I85" s="205">
        <v>0</v>
      </c>
      <c r="J85" s="205">
        <v>209880</v>
      </c>
      <c r="K85" s="205">
        <v>0</v>
      </c>
    </row>
    <row r="86" spans="1:11" ht="191.25" x14ac:dyDescent="0.25">
      <c r="A86" s="117" t="s">
        <v>753</v>
      </c>
      <c r="B86" s="214" t="s">
        <v>754</v>
      </c>
      <c r="C86" s="206" t="s">
        <v>755</v>
      </c>
      <c r="D86" s="206" t="s">
        <v>633</v>
      </c>
      <c r="E86" s="205">
        <v>286730</v>
      </c>
      <c r="F86" s="248">
        <v>0</v>
      </c>
      <c r="G86" s="205">
        <v>0</v>
      </c>
      <c r="H86" s="205">
        <v>333530</v>
      </c>
      <c r="I86" s="205">
        <v>0</v>
      </c>
      <c r="J86" s="205">
        <v>333530</v>
      </c>
      <c r="K86" s="205">
        <v>0</v>
      </c>
    </row>
    <row r="87" spans="1:11" ht="165.75" x14ac:dyDescent="0.25">
      <c r="A87" s="117" t="s">
        <v>756</v>
      </c>
      <c r="B87" s="214" t="s">
        <v>757</v>
      </c>
      <c r="C87" s="206" t="s">
        <v>758</v>
      </c>
      <c r="D87" s="206" t="s">
        <v>633</v>
      </c>
      <c r="E87" s="205">
        <v>999060</v>
      </c>
      <c r="F87" s="248">
        <v>2</v>
      </c>
      <c r="G87" s="205">
        <v>1998120</v>
      </c>
      <c r="H87" s="205">
        <v>1104060</v>
      </c>
      <c r="I87" s="205">
        <v>2208120</v>
      </c>
      <c r="J87" s="205">
        <v>1104060</v>
      </c>
      <c r="K87" s="205">
        <v>2208120</v>
      </c>
    </row>
    <row r="88" spans="1:11" ht="140.25" x14ac:dyDescent="0.25">
      <c r="A88" s="117" t="s">
        <v>759</v>
      </c>
      <c r="B88" s="214" t="s">
        <v>760</v>
      </c>
      <c r="C88" s="206" t="s">
        <v>761</v>
      </c>
      <c r="D88" s="206" t="s">
        <v>633</v>
      </c>
      <c r="E88" s="205">
        <v>1298780</v>
      </c>
      <c r="F88" s="248">
        <v>5</v>
      </c>
      <c r="G88" s="205">
        <v>6493900</v>
      </c>
      <c r="H88" s="205">
        <v>1435280</v>
      </c>
      <c r="I88" s="205">
        <v>7176400</v>
      </c>
      <c r="J88" s="205">
        <v>1435280</v>
      </c>
      <c r="K88" s="205">
        <v>7176400</v>
      </c>
    </row>
    <row r="89" spans="1:11" ht="191.25" x14ac:dyDescent="0.25">
      <c r="A89" s="117" t="s">
        <v>762</v>
      </c>
      <c r="B89" s="214" t="s">
        <v>763</v>
      </c>
      <c r="C89" s="206" t="s">
        <v>764</v>
      </c>
      <c r="D89" s="206" t="s">
        <v>633</v>
      </c>
      <c r="E89" s="205">
        <v>1098960</v>
      </c>
      <c r="F89" s="248">
        <v>0</v>
      </c>
      <c r="G89" s="205">
        <v>0</v>
      </c>
      <c r="H89" s="205">
        <v>1214460</v>
      </c>
      <c r="I89" s="205">
        <v>0</v>
      </c>
      <c r="J89" s="205">
        <v>1214460</v>
      </c>
      <c r="K89" s="205">
        <v>0</v>
      </c>
    </row>
    <row r="90" spans="1:11" ht="165.75" x14ac:dyDescent="0.25">
      <c r="A90" s="117" t="s">
        <v>765</v>
      </c>
      <c r="B90" s="214" t="s">
        <v>766</v>
      </c>
      <c r="C90" s="206" t="s">
        <v>767</v>
      </c>
      <c r="D90" s="206" t="s">
        <v>633</v>
      </c>
      <c r="E90" s="205">
        <v>1428650</v>
      </c>
      <c r="F90" s="248">
        <v>0</v>
      </c>
      <c r="G90" s="205">
        <v>0</v>
      </c>
      <c r="H90" s="205">
        <v>1575650</v>
      </c>
      <c r="I90" s="205">
        <v>0</v>
      </c>
      <c r="J90" s="205">
        <v>1575650</v>
      </c>
      <c r="K90" s="205">
        <v>0</v>
      </c>
    </row>
    <row r="91" spans="1:11" ht="242.25" x14ac:dyDescent="0.25">
      <c r="A91" s="117" t="s">
        <v>768</v>
      </c>
      <c r="B91" s="214" t="s">
        <v>769</v>
      </c>
      <c r="C91" s="206" t="s">
        <v>770</v>
      </c>
      <c r="D91" s="206" t="s">
        <v>633</v>
      </c>
      <c r="E91" s="205">
        <v>599430</v>
      </c>
      <c r="F91" s="248">
        <v>0</v>
      </c>
      <c r="G91" s="205">
        <v>0</v>
      </c>
      <c r="H91" s="205">
        <v>662430</v>
      </c>
      <c r="I91" s="205">
        <v>0</v>
      </c>
      <c r="J91" s="205">
        <v>662430</v>
      </c>
      <c r="K91" s="205">
        <v>0</v>
      </c>
    </row>
    <row r="92" spans="1:11" ht="216.75" x14ac:dyDescent="0.25">
      <c r="A92" s="117" t="s">
        <v>771</v>
      </c>
      <c r="B92" s="214" t="s">
        <v>772</v>
      </c>
      <c r="C92" s="206" t="s">
        <v>773</v>
      </c>
      <c r="D92" s="206" t="s">
        <v>633</v>
      </c>
      <c r="E92" s="205">
        <v>779260</v>
      </c>
      <c r="F92" s="248">
        <v>0</v>
      </c>
      <c r="G92" s="205">
        <v>0</v>
      </c>
      <c r="H92" s="205">
        <v>915760</v>
      </c>
      <c r="I92" s="205">
        <v>0</v>
      </c>
      <c r="J92" s="205">
        <v>915760</v>
      </c>
      <c r="K92" s="205">
        <v>0</v>
      </c>
    </row>
    <row r="93" spans="1:11" ht="267.75" x14ac:dyDescent="0.25">
      <c r="A93" s="117" t="s">
        <v>774</v>
      </c>
      <c r="B93" s="214" t="s">
        <v>775</v>
      </c>
      <c r="C93" s="206" t="s">
        <v>776</v>
      </c>
      <c r="D93" s="206" t="s">
        <v>633</v>
      </c>
      <c r="E93" s="205">
        <v>659370</v>
      </c>
      <c r="F93" s="248">
        <v>0</v>
      </c>
      <c r="G93" s="205">
        <v>0</v>
      </c>
      <c r="H93" s="205">
        <v>728670</v>
      </c>
      <c r="I93" s="205">
        <v>0</v>
      </c>
      <c r="J93" s="205">
        <v>728670</v>
      </c>
      <c r="K93" s="205">
        <v>0</v>
      </c>
    </row>
    <row r="94" spans="1:11" ht="242.25" x14ac:dyDescent="0.25">
      <c r="A94" s="117" t="s">
        <v>777</v>
      </c>
      <c r="B94" s="214" t="s">
        <v>778</v>
      </c>
      <c r="C94" s="206" t="s">
        <v>779</v>
      </c>
      <c r="D94" s="206" t="s">
        <v>633</v>
      </c>
      <c r="E94" s="205">
        <v>857180</v>
      </c>
      <c r="F94" s="248">
        <v>0</v>
      </c>
      <c r="G94" s="205">
        <v>0</v>
      </c>
      <c r="H94" s="205">
        <v>945380</v>
      </c>
      <c r="I94" s="205">
        <v>0</v>
      </c>
      <c r="J94" s="205">
        <v>945380</v>
      </c>
      <c r="K94" s="205">
        <v>0</v>
      </c>
    </row>
    <row r="95" spans="1:11" ht="102" x14ac:dyDescent="0.25">
      <c r="A95" s="117" t="s">
        <v>780</v>
      </c>
      <c r="B95" s="214" t="s">
        <v>781</v>
      </c>
      <c r="C95" s="206" t="s">
        <v>782</v>
      </c>
      <c r="D95" s="206" t="s">
        <v>633</v>
      </c>
      <c r="E95" s="205">
        <v>905400</v>
      </c>
      <c r="F95" s="248">
        <v>0</v>
      </c>
      <c r="G95" s="205">
        <v>0</v>
      </c>
      <c r="H95" s="205">
        <v>971900</v>
      </c>
      <c r="I95" s="205">
        <v>0</v>
      </c>
      <c r="J95" s="205">
        <v>971900</v>
      </c>
      <c r="K95" s="205">
        <v>0</v>
      </c>
    </row>
    <row r="96" spans="1:11" ht="127.5" x14ac:dyDescent="0.25">
      <c r="A96" s="117" t="s">
        <v>783</v>
      </c>
      <c r="B96" s="214" t="s">
        <v>784</v>
      </c>
      <c r="C96" s="206" t="s">
        <v>785</v>
      </c>
      <c r="D96" s="206" t="s">
        <v>633</v>
      </c>
      <c r="E96" s="205">
        <v>995900</v>
      </c>
      <c r="F96" s="248">
        <v>0</v>
      </c>
      <c r="G96" s="205">
        <v>0</v>
      </c>
      <c r="H96" s="205">
        <v>1069050</v>
      </c>
      <c r="I96" s="205">
        <v>0</v>
      </c>
      <c r="J96" s="205">
        <v>1069050</v>
      </c>
      <c r="K96" s="205">
        <v>0</v>
      </c>
    </row>
    <row r="97" spans="1:11" ht="165.75" x14ac:dyDescent="0.25">
      <c r="A97" s="117" t="s">
        <v>786</v>
      </c>
      <c r="B97" s="214" t="s">
        <v>787</v>
      </c>
      <c r="C97" s="206" t="s">
        <v>788</v>
      </c>
      <c r="D97" s="206" t="s">
        <v>633</v>
      </c>
      <c r="E97" s="205">
        <v>543270</v>
      </c>
      <c r="F97" s="248">
        <v>0</v>
      </c>
      <c r="G97" s="205">
        <v>0</v>
      </c>
      <c r="H97" s="205">
        <v>583170</v>
      </c>
      <c r="I97" s="205">
        <v>0</v>
      </c>
      <c r="J97" s="205">
        <v>583170</v>
      </c>
      <c r="K97" s="205">
        <v>0</v>
      </c>
    </row>
    <row r="98" spans="1:11" ht="191.25" x14ac:dyDescent="0.25">
      <c r="A98" s="117" t="s">
        <v>789</v>
      </c>
      <c r="B98" s="214" t="s">
        <v>790</v>
      </c>
      <c r="C98" s="206" t="s">
        <v>791</v>
      </c>
      <c r="D98" s="206" t="s">
        <v>633</v>
      </c>
      <c r="E98" s="205">
        <v>597590</v>
      </c>
      <c r="F98" s="248">
        <v>0</v>
      </c>
      <c r="G98" s="205">
        <v>0</v>
      </c>
      <c r="H98" s="205">
        <v>641480</v>
      </c>
      <c r="I98" s="205">
        <v>0</v>
      </c>
      <c r="J98" s="205">
        <v>641480</v>
      </c>
      <c r="K98" s="205">
        <v>0</v>
      </c>
    </row>
    <row r="99" spans="1:11" ht="102" x14ac:dyDescent="0.25">
      <c r="A99" s="117" t="s">
        <v>792</v>
      </c>
      <c r="B99" s="214" t="s">
        <v>793</v>
      </c>
      <c r="C99" s="206" t="s">
        <v>794</v>
      </c>
      <c r="D99" s="206" t="s">
        <v>633</v>
      </c>
      <c r="E99" s="205">
        <v>455780</v>
      </c>
      <c r="F99" s="248">
        <v>0</v>
      </c>
      <c r="G99" s="205">
        <v>0</v>
      </c>
      <c r="H99" s="205">
        <v>483780</v>
      </c>
      <c r="I99" s="205">
        <v>0</v>
      </c>
      <c r="J99" s="205">
        <v>483780</v>
      </c>
      <c r="K99" s="205">
        <v>0</v>
      </c>
    </row>
    <row r="100" spans="1:11" ht="127.5" x14ac:dyDescent="0.25">
      <c r="A100" s="117" t="s">
        <v>795</v>
      </c>
      <c r="B100" s="214" t="s">
        <v>796</v>
      </c>
      <c r="C100" s="206" t="s">
        <v>797</v>
      </c>
      <c r="D100" s="206" t="s">
        <v>633</v>
      </c>
      <c r="E100" s="205">
        <v>546940</v>
      </c>
      <c r="F100" s="248">
        <v>0</v>
      </c>
      <c r="G100" s="205">
        <v>0</v>
      </c>
      <c r="H100" s="205">
        <v>580540</v>
      </c>
      <c r="I100" s="205">
        <v>0</v>
      </c>
      <c r="J100" s="205">
        <v>580540</v>
      </c>
      <c r="K100" s="205">
        <v>0</v>
      </c>
    </row>
    <row r="101" spans="1:11" ht="165.75" x14ac:dyDescent="0.25">
      <c r="A101" s="117" t="s">
        <v>798</v>
      </c>
      <c r="B101" s="214" t="s">
        <v>799</v>
      </c>
      <c r="C101" s="206" t="s">
        <v>800</v>
      </c>
      <c r="D101" s="206" t="s">
        <v>633</v>
      </c>
      <c r="E101" s="205">
        <v>273470</v>
      </c>
      <c r="F101" s="248">
        <v>0</v>
      </c>
      <c r="G101" s="205">
        <v>0</v>
      </c>
      <c r="H101" s="205">
        <v>290270</v>
      </c>
      <c r="I101" s="205">
        <v>0</v>
      </c>
      <c r="J101" s="205">
        <v>290270</v>
      </c>
      <c r="K101" s="205">
        <v>0</v>
      </c>
    </row>
    <row r="102" spans="1:11" ht="191.25" x14ac:dyDescent="0.25">
      <c r="A102" s="117" t="s">
        <v>801</v>
      </c>
      <c r="B102" s="214" t="s">
        <v>802</v>
      </c>
      <c r="C102" s="206" t="s">
        <v>803</v>
      </c>
      <c r="D102" s="206" t="s">
        <v>633</v>
      </c>
      <c r="E102" s="205">
        <v>328160</v>
      </c>
      <c r="F102" s="248">
        <v>0</v>
      </c>
      <c r="G102" s="205">
        <v>0</v>
      </c>
      <c r="H102" s="205">
        <v>348320</v>
      </c>
      <c r="I102" s="205">
        <v>0</v>
      </c>
      <c r="J102" s="205">
        <v>348320</v>
      </c>
      <c r="K102" s="205">
        <v>0</v>
      </c>
    </row>
    <row r="103" spans="1:11" ht="102" x14ac:dyDescent="0.25">
      <c r="A103" s="117" t="s">
        <v>804</v>
      </c>
      <c r="B103" s="214" t="s">
        <v>805</v>
      </c>
      <c r="C103" s="206" t="s">
        <v>806</v>
      </c>
      <c r="D103" s="206" t="s">
        <v>633</v>
      </c>
      <c r="E103" s="205">
        <v>450380</v>
      </c>
      <c r="F103" s="248">
        <v>0</v>
      </c>
      <c r="G103" s="205">
        <v>0</v>
      </c>
      <c r="H103" s="205">
        <v>467850</v>
      </c>
      <c r="I103" s="205">
        <v>0</v>
      </c>
      <c r="J103" s="205">
        <v>467850</v>
      </c>
      <c r="K103" s="205">
        <v>0</v>
      </c>
    </row>
    <row r="104" spans="1:11" ht="127.5" x14ac:dyDescent="0.25">
      <c r="A104" s="117" t="s">
        <v>807</v>
      </c>
      <c r="B104" s="214" t="s">
        <v>808</v>
      </c>
      <c r="C104" s="206" t="s">
        <v>809</v>
      </c>
      <c r="D104" s="206" t="s">
        <v>633</v>
      </c>
      <c r="E104" s="205">
        <v>540460</v>
      </c>
      <c r="F104" s="248">
        <v>0</v>
      </c>
      <c r="G104" s="205">
        <v>0</v>
      </c>
      <c r="H104" s="205">
        <v>561424</v>
      </c>
      <c r="I104" s="205">
        <v>0</v>
      </c>
      <c r="J104" s="205">
        <v>561424</v>
      </c>
      <c r="K104" s="205">
        <v>0</v>
      </c>
    </row>
    <row r="105" spans="1:11" ht="165.75" x14ac:dyDescent="0.25">
      <c r="A105" s="117" t="s">
        <v>810</v>
      </c>
      <c r="B105" s="214" t="s">
        <v>811</v>
      </c>
      <c r="C105" s="206" t="s">
        <v>812</v>
      </c>
      <c r="D105" s="206" t="s">
        <v>633</v>
      </c>
      <c r="E105" s="205">
        <v>270230</v>
      </c>
      <c r="F105" s="248">
        <v>0</v>
      </c>
      <c r="G105" s="205">
        <v>0</v>
      </c>
      <c r="H105" s="205">
        <v>280712</v>
      </c>
      <c r="I105" s="205">
        <v>0</v>
      </c>
      <c r="J105" s="205">
        <v>280712</v>
      </c>
      <c r="K105" s="205">
        <v>0</v>
      </c>
    </row>
    <row r="106" spans="1:11" ht="191.25" x14ac:dyDescent="0.25">
      <c r="A106" s="117" t="s">
        <v>813</v>
      </c>
      <c r="B106" s="214" t="s">
        <v>814</v>
      </c>
      <c r="C106" s="206" t="s">
        <v>815</v>
      </c>
      <c r="D106" s="206" t="s">
        <v>633</v>
      </c>
      <c r="E106" s="205">
        <v>324280</v>
      </c>
      <c r="F106" s="248">
        <v>0</v>
      </c>
      <c r="G106" s="205">
        <v>0</v>
      </c>
      <c r="H106" s="205">
        <v>336858</v>
      </c>
      <c r="I106" s="205">
        <v>0</v>
      </c>
      <c r="J106" s="205">
        <v>336858</v>
      </c>
      <c r="K106" s="205">
        <v>0</v>
      </c>
    </row>
    <row r="107" spans="1:11" ht="89.25" x14ac:dyDescent="0.25">
      <c r="A107" s="117" t="s">
        <v>816</v>
      </c>
      <c r="B107" s="214" t="s">
        <v>817</v>
      </c>
      <c r="C107" s="206" t="s">
        <v>818</v>
      </c>
      <c r="D107" s="206" t="s">
        <v>633</v>
      </c>
      <c r="E107" s="205">
        <v>325740</v>
      </c>
      <c r="F107" s="248">
        <v>0</v>
      </c>
      <c r="G107" s="205">
        <v>0</v>
      </c>
      <c r="H107" s="205">
        <v>356840</v>
      </c>
      <c r="I107" s="205">
        <v>0</v>
      </c>
      <c r="J107" s="205">
        <v>356840</v>
      </c>
      <c r="K107" s="205">
        <v>0</v>
      </c>
    </row>
    <row r="108" spans="1:11" ht="114.75" x14ac:dyDescent="0.25">
      <c r="A108" s="117" t="s">
        <v>819</v>
      </c>
      <c r="B108" s="214" t="s">
        <v>820</v>
      </c>
      <c r="C108" s="206" t="s">
        <v>821</v>
      </c>
      <c r="D108" s="206" t="s">
        <v>633</v>
      </c>
      <c r="E108" s="205">
        <v>390890</v>
      </c>
      <c r="F108" s="248">
        <v>0</v>
      </c>
      <c r="G108" s="205">
        <v>0</v>
      </c>
      <c r="H108" s="205">
        <v>428210</v>
      </c>
      <c r="I108" s="205">
        <v>0</v>
      </c>
      <c r="J108" s="205">
        <v>428210</v>
      </c>
      <c r="K108" s="205">
        <v>0</v>
      </c>
    </row>
    <row r="109" spans="1:11" ht="140.25" x14ac:dyDescent="0.25">
      <c r="A109" s="117" t="s">
        <v>822</v>
      </c>
      <c r="B109" s="214" t="s">
        <v>823</v>
      </c>
      <c r="C109" s="206" t="s">
        <v>824</v>
      </c>
      <c r="D109" s="206" t="s">
        <v>825</v>
      </c>
      <c r="E109" s="205">
        <v>12279900</v>
      </c>
      <c r="F109" s="248">
        <v>0</v>
      </c>
      <c r="G109" s="205">
        <v>0</v>
      </c>
      <c r="H109" s="205">
        <v>13366900</v>
      </c>
      <c r="I109" s="205">
        <v>0</v>
      </c>
      <c r="J109" s="205">
        <v>13366900</v>
      </c>
      <c r="K109" s="205">
        <v>0</v>
      </c>
    </row>
    <row r="110" spans="1:11" ht="63.75" x14ac:dyDescent="0.25">
      <c r="A110" s="117" t="s">
        <v>826</v>
      </c>
      <c r="B110" s="214" t="s">
        <v>827</v>
      </c>
      <c r="C110" s="206" t="s">
        <v>828</v>
      </c>
      <c r="D110" s="206" t="s">
        <v>633</v>
      </c>
      <c r="E110" s="205">
        <v>1568350</v>
      </c>
      <c r="F110" s="248">
        <v>0</v>
      </c>
      <c r="G110" s="205">
        <v>0</v>
      </c>
      <c r="H110" s="205">
        <v>1726000</v>
      </c>
      <c r="I110" s="205">
        <v>0</v>
      </c>
      <c r="J110" s="205">
        <v>1726000</v>
      </c>
      <c r="K110" s="205">
        <v>0</v>
      </c>
    </row>
    <row r="111" spans="1:11" ht="89.25" x14ac:dyDescent="0.25">
      <c r="A111" s="117" t="s">
        <v>829</v>
      </c>
      <c r="B111" s="214" t="s">
        <v>830</v>
      </c>
      <c r="C111" s="206" t="s">
        <v>831</v>
      </c>
      <c r="D111" s="206" t="s">
        <v>633</v>
      </c>
      <c r="E111" s="205">
        <v>2038800</v>
      </c>
      <c r="F111" s="248">
        <v>0</v>
      </c>
      <c r="G111" s="205">
        <v>0</v>
      </c>
      <c r="H111" s="205">
        <v>2243745</v>
      </c>
      <c r="I111" s="205">
        <v>0</v>
      </c>
      <c r="J111" s="205">
        <v>2243745</v>
      </c>
      <c r="K111" s="205">
        <v>0</v>
      </c>
    </row>
    <row r="112" spans="1:11" ht="140.25" x14ac:dyDescent="0.25">
      <c r="A112" s="117" t="s">
        <v>832</v>
      </c>
      <c r="B112" s="214" t="s">
        <v>833</v>
      </c>
      <c r="C112" s="206" t="s">
        <v>834</v>
      </c>
      <c r="D112" s="206" t="s">
        <v>633</v>
      </c>
      <c r="E112" s="205">
        <v>675400</v>
      </c>
      <c r="F112" s="248">
        <v>0</v>
      </c>
      <c r="G112" s="205">
        <v>0</v>
      </c>
      <c r="H112" s="205">
        <v>743190</v>
      </c>
      <c r="I112" s="205">
        <v>0</v>
      </c>
      <c r="J112" s="205">
        <v>743190</v>
      </c>
      <c r="K112" s="205">
        <v>0</v>
      </c>
    </row>
    <row r="113" spans="1:11" ht="89.25" x14ac:dyDescent="0.25">
      <c r="A113" s="117" t="s">
        <v>835</v>
      </c>
      <c r="B113" s="214" t="s">
        <v>836</v>
      </c>
      <c r="C113" s="206" t="s">
        <v>837</v>
      </c>
      <c r="D113" s="206" t="s">
        <v>838</v>
      </c>
      <c r="E113" s="205">
        <v>781670</v>
      </c>
      <c r="F113" s="248">
        <v>0</v>
      </c>
      <c r="G113" s="205">
        <v>0</v>
      </c>
      <c r="H113" s="205">
        <v>858700</v>
      </c>
      <c r="I113" s="205">
        <v>0</v>
      </c>
      <c r="J113" s="205">
        <v>858700</v>
      </c>
      <c r="K113" s="205">
        <v>0</v>
      </c>
    </row>
    <row r="114" spans="1:11" ht="114.75" x14ac:dyDescent="0.25">
      <c r="A114" s="117" t="s">
        <v>839</v>
      </c>
      <c r="B114" s="214" t="s">
        <v>840</v>
      </c>
      <c r="C114" s="206" t="s">
        <v>841</v>
      </c>
      <c r="D114" s="206" t="s">
        <v>838</v>
      </c>
      <c r="E114" s="205">
        <v>781670</v>
      </c>
      <c r="F114" s="248">
        <v>0</v>
      </c>
      <c r="G114" s="205">
        <v>0</v>
      </c>
      <c r="H114" s="205">
        <v>858700</v>
      </c>
      <c r="I114" s="205">
        <v>0</v>
      </c>
      <c r="J114" s="205">
        <v>858700</v>
      </c>
      <c r="K114" s="205">
        <v>0</v>
      </c>
    </row>
    <row r="115" spans="1:11" ht="89.25" x14ac:dyDescent="0.25">
      <c r="A115" s="117" t="s">
        <v>842</v>
      </c>
      <c r="B115" s="214" t="s">
        <v>843</v>
      </c>
      <c r="C115" s="206" t="s">
        <v>844</v>
      </c>
      <c r="D115" s="206" t="s">
        <v>838</v>
      </c>
      <c r="E115" s="205">
        <v>781670</v>
      </c>
      <c r="F115" s="248">
        <v>0</v>
      </c>
      <c r="G115" s="205">
        <v>0</v>
      </c>
      <c r="H115" s="205">
        <v>858700</v>
      </c>
      <c r="I115" s="205">
        <v>0</v>
      </c>
      <c r="J115" s="205">
        <v>858700</v>
      </c>
      <c r="K115" s="205">
        <v>0</v>
      </c>
    </row>
    <row r="116" spans="1:11" ht="114.75" x14ac:dyDescent="0.25">
      <c r="A116" s="117" t="s">
        <v>845</v>
      </c>
      <c r="B116" s="214" t="s">
        <v>846</v>
      </c>
      <c r="C116" s="206" t="s">
        <v>847</v>
      </c>
      <c r="D116" s="206" t="s">
        <v>838</v>
      </c>
      <c r="E116" s="205">
        <v>781670</v>
      </c>
      <c r="F116" s="248">
        <v>0</v>
      </c>
      <c r="G116" s="205">
        <v>0</v>
      </c>
      <c r="H116" s="205">
        <v>858700</v>
      </c>
      <c r="I116" s="205">
        <v>0</v>
      </c>
      <c r="J116" s="205">
        <v>858700</v>
      </c>
      <c r="K116" s="205">
        <v>0</v>
      </c>
    </row>
    <row r="117" spans="1:11" ht="114.75" x14ac:dyDescent="0.25">
      <c r="A117" s="117" t="s">
        <v>848</v>
      </c>
      <c r="B117" s="214" t="s">
        <v>849</v>
      </c>
      <c r="C117" s="206" t="s">
        <v>850</v>
      </c>
      <c r="D117" s="206" t="s">
        <v>838</v>
      </c>
      <c r="E117" s="205">
        <v>860030</v>
      </c>
      <c r="F117" s="248">
        <v>0</v>
      </c>
      <c r="G117" s="205">
        <v>0</v>
      </c>
      <c r="H117" s="205">
        <v>944763</v>
      </c>
      <c r="I117" s="205">
        <v>0</v>
      </c>
      <c r="J117" s="205">
        <v>944763</v>
      </c>
      <c r="K117" s="205">
        <v>0</v>
      </c>
    </row>
    <row r="118" spans="1:11" ht="140.25" x14ac:dyDescent="0.25">
      <c r="A118" s="117" t="s">
        <v>851</v>
      </c>
      <c r="B118" s="214" t="s">
        <v>852</v>
      </c>
      <c r="C118" s="206" t="s">
        <v>853</v>
      </c>
      <c r="D118" s="206" t="s">
        <v>838</v>
      </c>
      <c r="E118" s="205">
        <v>860030</v>
      </c>
      <c r="F118" s="248">
        <v>0</v>
      </c>
      <c r="G118" s="205">
        <v>0</v>
      </c>
      <c r="H118" s="205">
        <v>944763</v>
      </c>
      <c r="I118" s="205">
        <v>0</v>
      </c>
      <c r="J118" s="205">
        <v>944763</v>
      </c>
      <c r="K118" s="205">
        <v>0</v>
      </c>
    </row>
    <row r="119" spans="1:11" ht="114.75" x14ac:dyDescent="0.25">
      <c r="A119" s="117" t="s">
        <v>854</v>
      </c>
      <c r="B119" s="214" t="s">
        <v>855</v>
      </c>
      <c r="C119" s="206" t="s">
        <v>856</v>
      </c>
      <c r="D119" s="206" t="s">
        <v>838</v>
      </c>
      <c r="E119" s="205">
        <v>860030</v>
      </c>
      <c r="F119" s="248">
        <v>0</v>
      </c>
      <c r="G119" s="205">
        <v>0</v>
      </c>
      <c r="H119" s="205">
        <v>944763</v>
      </c>
      <c r="I119" s="205">
        <v>0</v>
      </c>
      <c r="J119" s="205">
        <v>944763</v>
      </c>
      <c r="K119" s="205">
        <v>0</v>
      </c>
    </row>
    <row r="120" spans="1:11" ht="140.25" x14ac:dyDescent="0.25">
      <c r="A120" s="117" t="s">
        <v>857</v>
      </c>
      <c r="B120" s="214" t="s">
        <v>858</v>
      </c>
      <c r="C120" s="206" t="s">
        <v>859</v>
      </c>
      <c r="D120" s="206" t="s">
        <v>838</v>
      </c>
      <c r="E120" s="205">
        <v>860030</v>
      </c>
      <c r="F120" s="248">
        <v>0</v>
      </c>
      <c r="G120" s="205">
        <v>0</v>
      </c>
      <c r="H120" s="205">
        <v>944763</v>
      </c>
      <c r="I120" s="205">
        <v>0</v>
      </c>
      <c r="J120" s="205">
        <v>944763</v>
      </c>
      <c r="K120" s="205">
        <v>0</v>
      </c>
    </row>
    <row r="121" spans="1:11" ht="51" x14ac:dyDescent="0.25">
      <c r="A121" s="117" t="s">
        <v>860</v>
      </c>
      <c r="B121" s="214" t="s">
        <v>861</v>
      </c>
      <c r="C121" s="206" t="s">
        <v>862</v>
      </c>
      <c r="D121" s="206" t="s">
        <v>838</v>
      </c>
      <c r="E121" s="205">
        <v>390830</v>
      </c>
      <c r="F121" s="248">
        <v>0</v>
      </c>
      <c r="G121" s="205">
        <v>0</v>
      </c>
      <c r="H121" s="205">
        <v>429345</v>
      </c>
      <c r="I121" s="205">
        <v>0</v>
      </c>
      <c r="J121" s="205">
        <v>429345</v>
      </c>
      <c r="K121" s="205">
        <v>0</v>
      </c>
    </row>
    <row r="122" spans="1:11" ht="38.25" x14ac:dyDescent="0.25">
      <c r="A122" s="117"/>
      <c r="B122" s="214"/>
      <c r="C122" s="206" t="s">
        <v>863</v>
      </c>
      <c r="D122" s="206"/>
      <c r="E122" s="205"/>
      <c r="F122" s="248"/>
      <c r="G122" s="205"/>
      <c r="H122" s="205"/>
      <c r="I122" s="205"/>
      <c r="J122" s="205"/>
      <c r="K122" s="205"/>
    </row>
    <row r="123" spans="1:11" ht="25.5" x14ac:dyDescent="0.25">
      <c r="A123" s="117" t="s">
        <v>864</v>
      </c>
      <c r="B123" s="214" t="s">
        <v>865</v>
      </c>
      <c r="C123" s="206" t="s">
        <v>866</v>
      </c>
      <c r="D123" s="206" t="s">
        <v>743</v>
      </c>
      <c r="E123" s="205">
        <v>3000000</v>
      </c>
      <c r="F123" s="248">
        <v>0</v>
      </c>
      <c r="G123" s="205">
        <v>0</v>
      </c>
      <c r="H123" s="205">
        <v>3000000</v>
      </c>
      <c r="I123" s="205">
        <v>0</v>
      </c>
      <c r="J123" s="205">
        <v>3000000</v>
      </c>
      <c r="K123" s="205">
        <v>0</v>
      </c>
    </row>
    <row r="124" spans="1:11" ht="38.25" x14ac:dyDescent="0.25">
      <c r="A124" s="117" t="s">
        <v>867</v>
      </c>
      <c r="B124" s="214" t="s">
        <v>868</v>
      </c>
      <c r="C124" s="206" t="s">
        <v>869</v>
      </c>
      <c r="D124" s="206" t="s">
        <v>870</v>
      </c>
      <c r="E124" s="205">
        <v>3820</v>
      </c>
      <c r="F124" s="248">
        <v>0</v>
      </c>
      <c r="G124" s="205">
        <v>0</v>
      </c>
      <c r="H124" s="205">
        <v>4220</v>
      </c>
      <c r="I124" s="205">
        <v>0</v>
      </c>
      <c r="J124" s="205">
        <v>4220</v>
      </c>
      <c r="K124" s="205">
        <v>0</v>
      </c>
    </row>
    <row r="125" spans="1:11" ht="25.5" x14ac:dyDescent="0.25">
      <c r="A125" s="117"/>
      <c r="B125" s="214"/>
      <c r="C125" s="206" t="s">
        <v>871</v>
      </c>
      <c r="D125" s="206"/>
      <c r="E125" s="205"/>
      <c r="F125" s="248"/>
      <c r="G125" s="205"/>
      <c r="H125" s="205"/>
      <c r="I125" s="205"/>
      <c r="J125" s="205"/>
      <c r="K125" s="205"/>
    </row>
    <row r="126" spans="1:11" ht="76.5" x14ac:dyDescent="0.25">
      <c r="A126" s="117"/>
      <c r="B126" s="214"/>
      <c r="C126" s="206" t="s">
        <v>872</v>
      </c>
      <c r="D126" s="206"/>
      <c r="E126" s="205"/>
      <c r="F126" s="248"/>
      <c r="G126" s="205"/>
      <c r="H126" s="205"/>
      <c r="I126" s="205"/>
      <c r="J126" s="205"/>
      <c r="K126" s="205"/>
    </row>
    <row r="127" spans="1:11" ht="25.5" x14ac:dyDescent="0.25">
      <c r="A127" s="117" t="s">
        <v>873</v>
      </c>
      <c r="B127" s="214" t="s">
        <v>874</v>
      </c>
      <c r="C127" s="206" t="s">
        <v>866</v>
      </c>
      <c r="D127" s="206" t="s">
        <v>743</v>
      </c>
      <c r="E127" s="205">
        <v>2000000</v>
      </c>
      <c r="F127" s="248">
        <v>0</v>
      </c>
      <c r="G127" s="205">
        <v>0</v>
      </c>
      <c r="H127" s="205">
        <v>2000000</v>
      </c>
      <c r="I127" s="205">
        <v>0</v>
      </c>
      <c r="J127" s="205">
        <v>2000000</v>
      </c>
      <c r="K127" s="205">
        <v>0</v>
      </c>
    </row>
    <row r="128" spans="1:11" ht="38.25" x14ac:dyDescent="0.25">
      <c r="A128" s="117" t="s">
        <v>875</v>
      </c>
      <c r="B128" s="214" t="s">
        <v>876</v>
      </c>
      <c r="C128" s="206" t="s">
        <v>869</v>
      </c>
      <c r="D128" s="206" t="s">
        <v>870</v>
      </c>
      <c r="E128" s="205">
        <v>274660</v>
      </c>
      <c r="F128" s="248">
        <v>0</v>
      </c>
      <c r="G128" s="205">
        <v>0</v>
      </c>
      <c r="H128" s="205">
        <v>299860</v>
      </c>
      <c r="I128" s="205">
        <v>0</v>
      </c>
      <c r="J128" s="205">
        <v>299860</v>
      </c>
      <c r="K128" s="205">
        <v>0</v>
      </c>
    </row>
    <row r="129" spans="1:11" ht="76.5" x14ac:dyDescent="0.25">
      <c r="A129" s="117"/>
      <c r="B129" s="214"/>
      <c r="C129" s="206" t="s">
        <v>877</v>
      </c>
      <c r="D129" s="206"/>
      <c r="E129" s="205"/>
      <c r="F129" s="248"/>
      <c r="G129" s="205"/>
      <c r="H129" s="205"/>
      <c r="I129" s="205"/>
      <c r="J129" s="205"/>
      <c r="K129" s="205"/>
    </row>
    <row r="130" spans="1:11" ht="25.5" x14ac:dyDescent="0.25">
      <c r="A130" s="117" t="s">
        <v>878</v>
      </c>
      <c r="B130" s="214" t="s">
        <v>879</v>
      </c>
      <c r="C130" s="206" t="s">
        <v>866</v>
      </c>
      <c r="D130" s="206" t="s">
        <v>743</v>
      </c>
      <c r="E130" s="205">
        <v>2000000</v>
      </c>
      <c r="F130" s="248">
        <v>0</v>
      </c>
      <c r="G130" s="205">
        <v>0</v>
      </c>
      <c r="H130" s="205">
        <v>2000000</v>
      </c>
      <c r="I130" s="205">
        <v>0</v>
      </c>
      <c r="J130" s="205">
        <v>2000000</v>
      </c>
      <c r="K130" s="205">
        <v>0</v>
      </c>
    </row>
    <row r="131" spans="1:11" ht="38.25" x14ac:dyDescent="0.25">
      <c r="A131" s="117" t="s">
        <v>880</v>
      </c>
      <c r="B131" s="214" t="s">
        <v>881</v>
      </c>
      <c r="C131" s="206" t="s">
        <v>869</v>
      </c>
      <c r="D131" s="206" t="s">
        <v>870</v>
      </c>
      <c r="E131" s="205">
        <v>266030</v>
      </c>
      <c r="F131" s="248">
        <v>0</v>
      </c>
      <c r="G131" s="205">
        <v>0</v>
      </c>
      <c r="H131" s="205">
        <v>285900</v>
      </c>
      <c r="I131" s="205">
        <v>0</v>
      </c>
      <c r="J131" s="205">
        <v>285900</v>
      </c>
      <c r="K131" s="205">
        <v>0</v>
      </c>
    </row>
    <row r="132" spans="1:11" ht="51" x14ac:dyDescent="0.25">
      <c r="A132" s="117"/>
      <c r="B132" s="214" t="s">
        <v>882</v>
      </c>
      <c r="C132" s="206" t="s">
        <v>883</v>
      </c>
      <c r="D132" s="206"/>
      <c r="E132" s="205"/>
      <c r="F132" s="248"/>
      <c r="G132" s="205"/>
      <c r="H132" s="205"/>
      <c r="I132" s="205"/>
      <c r="J132" s="205"/>
      <c r="K132" s="205"/>
    </row>
    <row r="133" spans="1:11" ht="38.25" x14ac:dyDescent="0.25">
      <c r="A133" s="117"/>
      <c r="B133" s="214"/>
      <c r="C133" s="206" t="s">
        <v>884</v>
      </c>
      <c r="D133" s="206"/>
      <c r="E133" s="205"/>
      <c r="F133" s="248"/>
      <c r="G133" s="205"/>
      <c r="H133" s="205"/>
      <c r="I133" s="205"/>
      <c r="J133" s="205"/>
      <c r="K133" s="205"/>
    </row>
    <row r="134" spans="1:11" ht="114.75" x14ac:dyDescent="0.25">
      <c r="A134" s="117" t="s">
        <v>885</v>
      </c>
      <c r="B134" s="214" t="s">
        <v>886</v>
      </c>
      <c r="C134" s="206" t="s">
        <v>887</v>
      </c>
      <c r="D134" s="206" t="s">
        <v>633</v>
      </c>
      <c r="E134" s="205">
        <v>7560900</v>
      </c>
      <c r="F134" s="248">
        <v>4.4000000000000004</v>
      </c>
      <c r="G134" s="205">
        <v>33267960</v>
      </c>
      <c r="H134" s="205">
        <v>7560900</v>
      </c>
      <c r="I134" s="205">
        <v>33267960</v>
      </c>
      <c r="J134" s="205">
        <v>8522000</v>
      </c>
      <c r="K134" s="205">
        <v>37496800</v>
      </c>
    </row>
    <row r="135" spans="1:11" ht="140.25" x14ac:dyDescent="0.25">
      <c r="A135" s="117" t="s">
        <v>888</v>
      </c>
      <c r="B135" s="214" t="s">
        <v>889</v>
      </c>
      <c r="C135" s="206" t="s">
        <v>890</v>
      </c>
      <c r="D135" s="206" t="s">
        <v>633</v>
      </c>
      <c r="E135" s="205">
        <v>6276200</v>
      </c>
      <c r="F135" s="248">
        <v>6</v>
      </c>
      <c r="G135" s="205">
        <v>37657200</v>
      </c>
      <c r="H135" s="205">
        <v>6838000</v>
      </c>
      <c r="I135" s="205">
        <v>41028000</v>
      </c>
      <c r="J135" s="205">
        <v>6838000</v>
      </c>
      <c r="K135" s="205">
        <v>41028000</v>
      </c>
    </row>
    <row r="136" spans="1:11" ht="51" x14ac:dyDescent="0.25">
      <c r="A136" s="117" t="s">
        <v>891</v>
      </c>
      <c r="B136" s="214" t="s">
        <v>892</v>
      </c>
      <c r="C136" s="206" t="s">
        <v>893</v>
      </c>
      <c r="D136" s="206" t="s">
        <v>593</v>
      </c>
      <c r="E136" s="205"/>
      <c r="F136" s="248"/>
      <c r="G136" s="205">
        <v>2431200</v>
      </c>
      <c r="H136" s="205"/>
      <c r="I136" s="205">
        <v>2431200</v>
      </c>
      <c r="J136" s="205"/>
      <c r="K136" s="205">
        <v>2431200</v>
      </c>
    </row>
    <row r="137" spans="1:11" ht="216.75" x14ac:dyDescent="0.25">
      <c r="A137" s="117"/>
      <c r="B137" s="214" t="s">
        <v>894</v>
      </c>
      <c r="C137" s="206" t="s">
        <v>895</v>
      </c>
      <c r="D137" s="206"/>
      <c r="E137" s="205"/>
      <c r="F137" s="248"/>
      <c r="G137" s="205"/>
      <c r="H137" s="205"/>
      <c r="I137" s="205"/>
      <c r="J137" s="205"/>
      <c r="K137" s="205"/>
    </row>
    <row r="138" spans="1:11" ht="25.5" x14ac:dyDescent="0.25">
      <c r="A138" s="117" t="s">
        <v>896</v>
      </c>
      <c r="B138" s="214" t="s">
        <v>897</v>
      </c>
      <c r="C138" s="206" t="s">
        <v>898</v>
      </c>
      <c r="D138" s="206" t="s">
        <v>633</v>
      </c>
      <c r="E138" s="205">
        <v>6399900</v>
      </c>
      <c r="F138" s="248">
        <v>0</v>
      </c>
      <c r="G138" s="205">
        <v>0</v>
      </c>
      <c r="H138" s="205">
        <v>7248900</v>
      </c>
      <c r="I138" s="205">
        <v>0</v>
      </c>
      <c r="J138" s="205">
        <v>7248900</v>
      </c>
      <c r="K138" s="205">
        <v>0</v>
      </c>
    </row>
    <row r="139" spans="1:11" ht="51" x14ac:dyDescent="0.25">
      <c r="A139" s="117" t="s">
        <v>899</v>
      </c>
      <c r="B139" s="214" t="s">
        <v>900</v>
      </c>
      <c r="C139" s="206" t="s">
        <v>901</v>
      </c>
      <c r="D139" s="206" t="s">
        <v>593</v>
      </c>
      <c r="E139" s="205"/>
      <c r="F139" s="248"/>
      <c r="G139" s="205">
        <v>0</v>
      </c>
      <c r="H139" s="205"/>
      <c r="I139" s="205">
        <v>0</v>
      </c>
      <c r="J139" s="205"/>
      <c r="K139" s="205">
        <v>0</v>
      </c>
    </row>
    <row r="140" spans="1:11" ht="140.25" x14ac:dyDescent="0.25">
      <c r="A140" s="117" t="s">
        <v>902</v>
      </c>
      <c r="B140" s="214" t="s">
        <v>157</v>
      </c>
      <c r="C140" s="206" t="s">
        <v>903</v>
      </c>
      <c r="D140" s="206" t="s">
        <v>593</v>
      </c>
      <c r="E140" s="205"/>
      <c r="F140" s="248"/>
      <c r="G140" s="205">
        <v>129129594</v>
      </c>
      <c r="H140" s="205"/>
      <c r="I140" s="205">
        <v>136176564</v>
      </c>
      <c r="J140" s="205"/>
      <c r="K140" s="205">
        <v>140405404</v>
      </c>
    </row>
    <row r="141" spans="1:11" ht="76.5" x14ac:dyDescent="0.25">
      <c r="A141" s="117" t="s">
        <v>904</v>
      </c>
      <c r="B141" s="214" t="s">
        <v>905</v>
      </c>
      <c r="C141" s="206" t="s">
        <v>906</v>
      </c>
      <c r="D141" s="206" t="s">
        <v>633</v>
      </c>
      <c r="E141" s="205">
        <v>2961000</v>
      </c>
      <c r="F141" s="248">
        <v>14.36</v>
      </c>
      <c r="G141" s="205">
        <v>42519960</v>
      </c>
      <c r="H141" s="205">
        <v>3620000</v>
      </c>
      <c r="I141" s="205">
        <v>51983200</v>
      </c>
      <c r="J141" s="205">
        <v>3620000</v>
      </c>
      <c r="K141" s="205">
        <v>51983200</v>
      </c>
    </row>
    <row r="142" spans="1:11" ht="89.25" x14ac:dyDescent="0.25">
      <c r="A142" s="117" t="s">
        <v>907</v>
      </c>
      <c r="B142" s="214" t="s">
        <v>908</v>
      </c>
      <c r="C142" s="206" t="s">
        <v>909</v>
      </c>
      <c r="D142" s="206" t="s">
        <v>593</v>
      </c>
      <c r="E142" s="205">
        <v>0</v>
      </c>
      <c r="F142" s="248"/>
      <c r="G142" s="205">
        <v>40968656</v>
      </c>
      <c r="H142" s="205">
        <v>0</v>
      </c>
      <c r="I142" s="205">
        <v>40968656</v>
      </c>
      <c r="J142" s="205">
        <v>0</v>
      </c>
      <c r="K142" s="205">
        <v>40968656</v>
      </c>
    </row>
    <row r="143" spans="1:11" ht="38.25" x14ac:dyDescent="0.25">
      <c r="A143" s="117" t="s">
        <v>910</v>
      </c>
      <c r="B143" s="214" t="s">
        <v>911</v>
      </c>
      <c r="C143" s="206" t="s">
        <v>912</v>
      </c>
      <c r="D143" s="206" t="s">
        <v>913</v>
      </c>
      <c r="E143" s="205">
        <v>513</v>
      </c>
      <c r="F143" s="248">
        <v>0</v>
      </c>
      <c r="G143" s="205">
        <v>0</v>
      </c>
      <c r="H143" s="205">
        <v>513</v>
      </c>
      <c r="I143" s="205">
        <v>0</v>
      </c>
      <c r="J143" s="205">
        <v>513</v>
      </c>
      <c r="K143" s="205">
        <v>0</v>
      </c>
    </row>
    <row r="144" spans="1:11" ht="114.75" x14ac:dyDescent="0.25">
      <c r="A144" s="117" t="s">
        <v>914</v>
      </c>
      <c r="B144" s="214" t="s">
        <v>159</v>
      </c>
      <c r="C144" s="206" t="s">
        <v>915</v>
      </c>
      <c r="D144" s="206" t="s">
        <v>635</v>
      </c>
      <c r="E144" s="205"/>
      <c r="F144" s="248"/>
      <c r="G144" s="205">
        <v>83488616</v>
      </c>
      <c r="H144" s="205"/>
      <c r="I144" s="205">
        <v>92951856</v>
      </c>
      <c r="J144" s="205"/>
      <c r="K144" s="205">
        <v>92951856</v>
      </c>
    </row>
    <row r="145" spans="1:11" ht="165.75" x14ac:dyDescent="0.25">
      <c r="A145" s="117" t="s">
        <v>916</v>
      </c>
      <c r="B145" s="214" t="s">
        <v>917</v>
      </c>
      <c r="C145" s="206" t="s">
        <v>918</v>
      </c>
      <c r="D145" s="206" t="s">
        <v>593</v>
      </c>
      <c r="E145" s="205">
        <v>964</v>
      </c>
      <c r="F145" s="248"/>
      <c r="G145" s="205">
        <v>0</v>
      </c>
      <c r="H145" s="205">
        <v>964</v>
      </c>
      <c r="I145" s="205">
        <v>0</v>
      </c>
      <c r="J145" s="205">
        <v>964</v>
      </c>
      <c r="K145" s="205">
        <v>0</v>
      </c>
    </row>
    <row r="146" spans="1:11" ht="102" x14ac:dyDescent="0.25">
      <c r="A146" s="117" t="s">
        <v>919</v>
      </c>
      <c r="B146" s="214" t="s">
        <v>920</v>
      </c>
      <c r="C146" s="206" t="s">
        <v>921</v>
      </c>
      <c r="D146" s="206" t="s">
        <v>593</v>
      </c>
      <c r="E146" s="205">
        <v>2213</v>
      </c>
      <c r="F146" s="248"/>
      <c r="G146" s="205">
        <v>24825434</v>
      </c>
      <c r="H146" s="205">
        <v>2213</v>
      </c>
      <c r="I146" s="205">
        <v>24825434</v>
      </c>
      <c r="J146" s="205">
        <v>2213</v>
      </c>
      <c r="K146" s="205">
        <v>24825434</v>
      </c>
    </row>
    <row r="147" spans="1:11" ht="102" x14ac:dyDescent="0.25">
      <c r="A147" s="117" t="s">
        <v>922</v>
      </c>
      <c r="B147" s="214" t="s">
        <v>923</v>
      </c>
      <c r="C147" s="206" t="s">
        <v>924</v>
      </c>
      <c r="D147" s="206" t="s">
        <v>593</v>
      </c>
      <c r="E147" s="205">
        <v>1187000000</v>
      </c>
      <c r="F147" s="248"/>
      <c r="G147" s="205">
        <v>0</v>
      </c>
      <c r="H147" s="205">
        <v>1187000000</v>
      </c>
      <c r="I147" s="205">
        <v>0</v>
      </c>
      <c r="J147" s="205">
        <v>1187000000</v>
      </c>
      <c r="K147" s="205">
        <v>0</v>
      </c>
    </row>
    <row r="148" spans="1:11" ht="102" x14ac:dyDescent="0.25">
      <c r="A148" s="117" t="s">
        <v>925</v>
      </c>
      <c r="B148" s="214" t="s">
        <v>926</v>
      </c>
      <c r="C148" s="206" t="s">
        <v>927</v>
      </c>
      <c r="D148" s="206" t="s">
        <v>593</v>
      </c>
      <c r="E148" s="205">
        <v>568</v>
      </c>
      <c r="F148" s="248"/>
      <c r="G148" s="205">
        <v>0</v>
      </c>
      <c r="H148" s="205">
        <v>568</v>
      </c>
      <c r="I148" s="205">
        <v>0</v>
      </c>
      <c r="J148" s="205">
        <v>568</v>
      </c>
      <c r="K148" s="205">
        <v>0</v>
      </c>
    </row>
    <row r="149" spans="1:11" ht="127.5" x14ac:dyDescent="0.25">
      <c r="A149" s="117" t="s">
        <v>928</v>
      </c>
      <c r="B149" s="214" t="s">
        <v>929</v>
      </c>
      <c r="C149" s="206" t="s">
        <v>930</v>
      </c>
      <c r="D149" s="206" t="s">
        <v>593</v>
      </c>
      <c r="E149" s="205"/>
      <c r="F149" s="248"/>
      <c r="G149" s="205">
        <v>0</v>
      </c>
      <c r="H149" s="205"/>
      <c r="I149" s="205">
        <v>0</v>
      </c>
      <c r="J149" s="205"/>
      <c r="K149" s="205">
        <v>0</v>
      </c>
    </row>
    <row r="150" spans="1:11" ht="102" x14ac:dyDescent="0.25">
      <c r="A150" s="117" t="s">
        <v>931</v>
      </c>
      <c r="B150" s="214" t="s">
        <v>161</v>
      </c>
      <c r="C150" s="206" t="s">
        <v>932</v>
      </c>
      <c r="D150" s="206" t="s">
        <v>593</v>
      </c>
      <c r="E150" s="205"/>
      <c r="F150" s="248"/>
      <c r="G150" s="205">
        <v>24825434</v>
      </c>
      <c r="H150" s="205"/>
      <c r="I150" s="205">
        <v>24825434</v>
      </c>
      <c r="J150" s="205"/>
      <c r="K150" s="205">
        <v>24825434</v>
      </c>
    </row>
    <row r="151" spans="1:11" ht="102" x14ac:dyDescent="0.25">
      <c r="A151" s="117" t="s">
        <v>933</v>
      </c>
      <c r="B151" s="214" t="s">
        <v>934</v>
      </c>
      <c r="C151" s="206" t="s">
        <v>935</v>
      </c>
      <c r="D151" s="206" t="s">
        <v>593</v>
      </c>
      <c r="E151" s="205"/>
      <c r="F151" s="248"/>
      <c r="G151" s="205"/>
      <c r="H151" s="205">
        <v>6209269</v>
      </c>
      <c r="I151" s="205"/>
      <c r="J151" s="205"/>
      <c r="K151" s="205">
        <v>6209269</v>
      </c>
    </row>
    <row r="152" spans="1:11" ht="76.5" x14ac:dyDescent="0.25">
      <c r="A152" s="117" t="s">
        <v>936</v>
      </c>
      <c r="B152" s="214" t="s">
        <v>323</v>
      </c>
      <c r="C152" s="206" t="s">
        <v>937</v>
      </c>
      <c r="D152" s="206" t="s">
        <v>593</v>
      </c>
      <c r="E152" s="205"/>
      <c r="F152" s="248"/>
      <c r="G152" s="205">
        <v>5373222</v>
      </c>
      <c r="H152" s="205"/>
      <c r="I152" s="205">
        <v>5373222</v>
      </c>
      <c r="J152" s="205"/>
      <c r="K152" s="205">
        <v>5373222</v>
      </c>
    </row>
    <row r="153" spans="1:11" ht="15.75" x14ac:dyDescent="0.25">
      <c r="A153" s="106"/>
      <c r="B153" s="106"/>
      <c r="C153" s="106"/>
      <c r="D153" s="106"/>
      <c r="E153" s="106"/>
      <c r="F153" s="106"/>
      <c r="G153" s="106"/>
      <c r="H153" s="106"/>
      <c r="I153" s="107"/>
      <c r="J153" s="106"/>
      <c r="K153" s="106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4FCEB-049A-43CD-8A47-1B64B6AD5F54}">
  <dimension ref="A1:E20"/>
  <sheetViews>
    <sheetView workbookViewId="0">
      <selection sqref="A1:E20"/>
    </sheetView>
  </sheetViews>
  <sheetFormatPr defaultRowHeight="15" x14ac:dyDescent="0.25"/>
  <cols>
    <col min="1" max="1" width="2.7109375" bestFit="1" customWidth="1"/>
    <col min="2" max="2" width="20.42578125" customWidth="1"/>
    <col min="3" max="3" width="16.140625" customWidth="1"/>
    <col min="4" max="4" width="25.5703125" customWidth="1"/>
    <col min="5" max="5" width="17.85546875" customWidth="1"/>
  </cols>
  <sheetData>
    <row r="1" spans="1:5" ht="15.75" x14ac:dyDescent="0.25">
      <c r="A1" s="151" t="s">
        <v>360</v>
      </c>
      <c r="B1" s="151"/>
      <c r="C1" s="151"/>
      <c r="D1" s="151"/>
      <c r="E1" s="151"/>
    </row>
    <row r="2" spans="1:5" ht="15.75" x14ac:dyDescent="0.25">
      <c r="A2" s="152"/>
      <c r="B2" s="153"/>
      <c r="C2" s="153"/>
      <c r="D2" s="153"/>
      <c r="E2" s="153"/>
    </row>
    <row r="3" spans="1:5" ht="15.75" x14ac:dyDescent="0.25">
      <c r="A3" s="154" t="s">
        <v>1</v>
      </c>
      <c r="B3" s="154"/>
      <c r="C3" s="154"/>
      <c r="D3" s="154"/>
      <c r="E3" s="154"/>
    </row>
    <row r="4" spans="1:5" ht="15.75" x14ac:dyDescent="0.25">
      <c r="A4" s="154" t="s">
        <v>361</v>
      </c>
      <c r="B4" s="154"/>
      <c r="C4" s="154"/>
      <c r="D4" s="154"/>
      <c r="E4" s="154"/>
    </row>
    <row r="5" spans="1:5" x14ac:dyDescent="0.25">
      <c r="A5" s="155" t="s">
        <v>3</v>
      </c>
      <c r="B5" s="155"/>
      <c r="C5" s="155"/>
      <c r="D5" s="155"/>
      <c r="E5" s="155"/>
    </row>
    <row r="6" spans="1:5" ht="15.75" x14ac:dyDescent="0.25">
      <c r="A6" s="156"/>
      <c r="B6" s="157"/>
      <c r="C6" s="156"/>
      <c r="D6" s="156"/>
      <c r="E6" s="11"/>
    </row>
    <row r="7" spans="1:5" x14ac:dyDescent="0.25">
      <c r="A7" s="12"/>
      <c r="B7" s="12" t="s">
        <v>4</v>
      </c>
      <c r="C7" s="12" t="s">
        <v>5</v>
      </c>
      <c r="D7" s="12" t="s">
        <v>6</v>
      </c>
      <c r="E7" s="14" t="s">
        <v>7</v>
      </c>
    </row>
    <row r="8" spans="1:5" ht="38.25" x14ac:dyDescent="0.25">
      <c r="A8" s="12">
        <v>1</v>
      </c>
      <c r="B8" s="158" t="s">
        <v>362</v>
      </c>
      <c r="C8" s="159" t="s">
        <v>114</v>
      </c>
      <c r="D8" s="158" t="s">
        <v>309</v>
      </c>
      <c r="E8" s="159" t="s">
        <v>114</v>
      </c>
    </row>
    <row r="9" spans="1:5" ht="76.5" x14ac:dyDescent="0.25">
      <c r="A9" s="12">
        <v>2</v>
      </c>
      <c r="B9" s="160" t="s">
        <v>64</v>
      </c>
      <c r="C9" s="161">
        <v>987472964</v>
      </c>
      <c r="D9" s="160" t="s">
        <v>82</v>
      </c>
      <c r="E9" s="161">
        <v>857168821</v>
      </c>
    </row>
    <row r="10" spans="1:5" ht="102" x14ac:dyDescent="0.25">
      <c r="A10" s="12">
        <v>3</v>
      </c>
      <c r="B10" s="160" t="s">
        <v>363</v>
      </c>
      <c r="C10" s="161">
        <v>0</v>
      </c>
      <c r="D10" s="160" t="s">
        <v>311</v>
      </c>
      <c r="E10" s="161">
        <v>122226840</v>
      </c>
    </row>
    <row r="11" spans="1:5" ht="38.25" x14ac:dyDescent="0.25">
      <c r="A11" s="12">
        <v>4</v>
      </c>
      <c r="B11" s="160" t="s">
        <v>70</v>
      </c>
      <c r="C11" s="161">
        <v>98216002</v>
      </c>
      <c r="D11" s="160" t="s">
        <v>364</v>
      </c>
      <c r="E11" s="161">
        <v>858829653</v>
      </c>
    </row>
    <row r="12" spans="1:5" ht="63.75" x14ac:dyDescent="0.25">
      <c r="A12" s="12">
        <v>5</v>
      </c>
      <c r="B12" s="160" t="s">
        <v>74</v>
      </c>
      <c r="C12" s="161">
        <v>0</v>
      </c>
      <c r="D12" s="160" t="s">
        <v>88</v>
      </c>
      <c r="E12" s="161">
        <v>5000004</v>
      </c>
    </row>
    <row r="13" spans="1:5" ht="51" x14ac:dyDescent="0.25">
      <c r="A13" s="12">
        <v>6</v>
      </c>
      <c r="B13" s="160" t="s">
        <v>68</v>
      </c>
      <c r="C13" s="161">
        <v>460000000</v>
      </c>
      <c r="D13" s="160" t="s">
        <v>137</v>
      </c>
      <c r="E13" s="161">
        <v>132055048</v>
      </c>
    </row>
    <row r="14" spans="1:5" ht="25.5" x14ac:dyDescent="0.25">
      <c r="A14" s="12">
        <v>7</v>
      </c>
      <c r="B14" s="160"/>
      <c r="C14" s="20"/>
      <c r="D14" s="160" t="s">
        <v>314</v>
      </c>
      <c r="E14" s="161">
        <v>17600000</v>
      </c>
    </row>
    <row r="15" spans="1:5" ht="89.25" x14ac:dyDescent="0.25">
      <c r="A15" s="12">
        <v>8</v>
      </c>
      <c r="B15" s="162" t="s">
        <v>365</v>
      </c>
      <c r="C15" s="141">
        <v>1545688966</v>
      </c>
      <c r="D15" s="162" t="s">
        <v>366</v>
      </c>
      <c r="E15" s="141">
        <v>1992880366</v>
      </c>
    </row>
    <row r="16" spans="1:5" ht="63.75" x14ac:dyDescent="0.25">
      <c r="A16" s="12">
        <v>9</v>
      </c>
      <c r="B16" s="162" t="s">
        <v>367</v>
      </c>
      <c r="C16" s="141">
        <v>480536946</v>
      </c>
      <c r="D16" s="162" t="s">
        <v>368</v>
      </c>
      <c r="E16" s="141">
        <v>33345546</v>
      </c>
    </row>
    <row r="17" spans="1:5" ht="63.75" x14ac:dyDescent="0.25">
      <c r="A17" s="12">
        <v>10</v>
      </c>
      <c r="B17" s="162" t="s">
        <v>369</v>
      </c>
      <c r="C17" s="141">
        <v>2026225912</v>
      </c>
      <c r="D17" s="162" t="s">
        <v>370</v>
      </c>
      <c r="E17" s="141">
        <v>2026225912</v>
      </c>
    </row>
    <row r="18" spans="1:5" ht="38.25" x14ac:dyDescent="0.25">
      <c r="A18" s="12">
        <v>11</v>
      </c>
      <c r="B18" s="162" t="s">
        <v>371</v>
      </c>
      <c r="C18" s="141">
        <v>447191400</v>
      </c>
      <c r="D18" s="162" t="s">
        <v>372</v>
      </c>
      <c r="E18" s="141" t="s">
        <v>373</v>
      </c>
    </row>
    <row r="19" spans="1:5" ht="38.25" x14ac:dyDescent="0.25">
      <c r="A19" s="12">
        <v>12</v>
      </c>
      <c r="B19" s="162" t="s">
        <v>374</v>
      </c>
      <c r="C19" s="141" t="s">
        <v>373</v>
      </c>
      <c r="D19" s="162" t="s">
        <v>375</v>
      </c>
      <c r="E19" s="141" t="s">
        <v>373</v>
      </c>
    </row>
    <row r="20" spans="1:5" x14ac:dyDescent="0.25">
      <c r="A20" s="163"/>
      <c r="B20" s="164"/>
      <c r="C20" s="164"/>
      <c r="D20" s="164"/>
      <c r="E20" s="163"/>
    </row>
  </sheetData>
  <mergeCells count="5">
    <mergeCell ref="A1:E1"/>
    <mergeCell ref="A3:E3"/>
    <mergeCell ref="A4:E4"/>
    <mergeCell ref="A5:E5"/>
    <mergeCell ref="B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4201-D1C9-4476-8147-D154F16F3B11}">
  <dimension ref="A1:E18"/>
  <sheetViews>
    <sheetView workbookViewId="0">
      <selection activeCell="I10" sqref="I10"/>
    </sheetView>
  </sheetViews>
  <sheetFormatPr defaultRowHeight="15" x14ac:dyDescent="0.25"/>
  <cols>
    <col min="2" max="2" width="22.42578125" customWidth="1"/>
    <col min="3" max="3" width="14.7109375" customWidth="1"/>
    <col min="4" max="4" width="15.7109375" customWidth="1"/>
    <col min="5" max="5" width="20.28515625" customWidth="1"/>
  </cols>
  <sheetData>
    <row r="1" spans="1:5" ht="15.75" x14ac:dyDescent="0.25">
      <c r="A1" s="151" t="s">
        <v>376</v>
      </c>
      <c r="B1" s="151"/>
      <c r="C1" s="151"/>
      <c r="D1" s="151"/>
      <c r="E1" s="151"/>
    </row>
    <row r="2" spans="1:5" ht="15.75" x14ac:dyDescent="0.25">
      <c r="A2" s="152"/>
      <c r="B2" s="153"/>
      <c r="C2" s="153"/>
      <c r="D2" s="153"/>
      <c r="E2" s="153"/>
    </row>
    <row r="3" spans="1:5" ht="15.75" x14ac:dyDescent="0.25">
      <c r="A3" s="154" t="s">
        <v>1</v>
      </c>
      <c r="B3" s="154"/>
      <c r="C3" s="154"/>
      <c r="D3" s="154"/>
      <c r="E3" s="154"/>
    </row>
    <row r="4" spans="1:5" ht="15.75" x14ac:dyDescent="0.25">
      <c r="A4" s="154" t="s">
        <v>377</v>
      </c>
      <c r="B4" s="154"/>
      <c r="C4" s="154"/>
      <c r="D4" s="154"/>
      <c r="E4" s="154"/>
    </row>
    <row r="5" spans="1:5" x14ac:dyDescent="0.25">
      <c r="A5" s="155" t="s">
        <v>3</v>
      </c>
      <c r="B5" s="155"/>
      <c r="C5" s="155"/>
      <c r="D5" s="155"/>
      <c r="E5" s="155"/>
    </row>
    <row r="6" spans="1:5" ht="15.75" x14ac:dyDescent="0.25">
      <c r="A6" s="156"/>
      <c r="B6" s="157"/>
      <c r="C6" s="156"/>
      <c r="D6" s="156"/>
      <c r="E6" s="11"/>
    </row>
    <row r="7" spans="1:5" x14ac:dyDescent="0.25">
      <c r="A7" s="166"/>
      <c r="B7" s="12" t="s">
        <v>4</v>
      </c>
      <c r="C7" s="12" t="s">
        <v>5</v>
      </c>
      <c r="D7" s="12" t="s">
        <v>6</v>
      </c>
      <c r="E7" s="14" t="s">
        <v>7</v>
      </c>
    </row>
    <row r="8" spans="1:5" ht="38.25" x14ac:dyDescent="0.25">
      <c r="A8" s="12">
        <v>1</v>
      </c>
      <c r="B8" s="158" t="s">
        <v>362</v>
      </c>
      <c r="C8" s="159" t="s">
        <v>114</v>
      </c>
      <c r="D8" s="158" t="s">
        <v>309</v>
      </c>
      <c r="E8" s="159" t="s">
        <v>114</v>
      </c>
    </row>
    <row r="9" spans="1:5" ht="89.25" x14ac:dyDescent="0.25">
      <c r="A9" s="12">
        <v>2</v>
      </c>
      <c r="B9" s="160" t="s">
        <v>378</v>
      </c>
      <c r="C9" s="161">
        <v>0</v>
      </c>
      <c r="D9" s="160" t="s">
        <v>92</v>
      </c>
      <c r="E9" s="161">
        <v>545029051</v>
      </c>
    </row>
    <row r="10" spans="1:5" ht="38.25" x14ac:dyDescent="0.25">
      <c r="A10" s="12">
        <v>3</v>
      </c>
      <c r="B10" s="160" t="s">
        <v>72</v>
      </c>
      <c r="C10" s="161">
        <v>0</v>
      </c>
      <c r="D10" s="160" t="s">
        <v>94</v>
      </c>
      <c r="E10" s="161">
        <v>9651000</v>
      </c>
    </row>
    <row r="11" spans="1:5" ht="76.5" x14ac:dyDescent="0.25">
      <c r="A11" s="12">
        <v>4</v>
      </c>
      <c r="B11" s="160" t="s">
        <v>379</v>
      </c>
      <c r="C11" s="161">
        <v>0</v>
      </c>
      <c r="D11" s="160" t="s">
        <v>96</v>
      </c>
      <c r="E11" s="161">
        <v>0</v>
      </c>
    </row>
    <row r="12" spans="1:5" ht="51" x14ac:dyDescent="0.25">
      <c r="A12" s="12">
        <v>5</v>
      </c>
      <c r="B12" s="160" t="s">
        <v>380</v>
      </c>
      <c r="C12" s="20"/>
      <c r="D12" s="160" t="s">
        <v>314</v>
      </c>
      <c r="E12" s="20">
        <v>0</v>
      </c>
    </row>
    <row r="13" spans="1:5" ht="89.25" x14ac:dyDescent="0.25">
      <c r="A13" s="12">
        <v>6</v>
      </c>
      <c r="B13" s="162" t="s">
        <v>381</v>
      </c>
      <c r="C13" s="141">
        <v>0</v>
      </c>
      <c r="D13" s="162" t="s">
        <v>382</v>
      </c>
      <c r="E13" s="141">
        <v>554680051</v>
      </c>
    </row>
    <row r="14" spans="1:5" ht="76.5" x14ac:dyDescent="0.25">
      <c r="A14" s="12">
        <v>7</v>
      </c>
      <c r="B14" s="162" t="s">
        <v>383</v>
      </c>
      <c r="C14" s="167">
        <v>554680051</v>
      </c>
      <c r="D14" s="162" t="s">
        <v>384</v>
      </c>
      <c r="E14" s="167">
        <v>0</v>
      </c>
    </row>
    <row r="15" spans="1:5" ht="63.75" x14ac:dyDescent="0.25">
      <c r="A15" s="12">
        <v>8</v>
      </c>
      <c r="B15" s="162" t="s">
        <v>385</v>
      </c>
      <c r="C15" s="141">
        <v>554680051</v>
      </c>
      <c r="D15" s="162" t="s">
        <v>386</v>
      </c>
      <c r="E15" s="141">
        <v>554680051</v>
      </c>
    </row>
    <row r="16" spans="1:5" ht="38.25" x14ac:dyDescent="0.25">
      <c r="A16" s="12">
        <v>9</v>
      </c>
      <c r="B16" s="162" t="s">
        <v>371</v>
      </c>
      <c r="C16" s="168">
        <v>554680051</v>
      </c>
      <c r="D16" s="162" t="s">
        <v>372</v>
      </c>
      <c r="E16" s="141" t="s">
        <v>373</v>
      </c>
    </row>
    <row r="17" spans="1:5" ht="38.25" x14ac:dyDescent="0.25">
      <c r="A17" s="12">
        <v>10</v>
      </c>
      <c r="B17" s="162" t="s">
        <v>387</v>
      </c>
      <c r="C17" s="168" t="s">
        <v>373</v>
      </c>
      <c r="D17" s="162" t="s">
        <v>388</v>
      </c>
      <c r="E17" s="141" t="s">
        <v>373</v>
      </c>
    </row>
    <row r="18" spans="1:5" x14ac:dyDescent="0.25">
      <c r="A18" s="152"/>
      <c r="B18" s="165"/>
      <c r="C18" s="152"/>
      <c r="D18" s="152"/>
      <c r="E18" s="152"/>
    </row>
  </sheetData>
  <mergeCells count="4">
    <mergeCell ref="A1:E1"/>
    <mergeCell ref="A3:E3"/>
    <mergeCell ref="A4:E4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4608-D7A7-400E-8027-755479133883}">
  <dimension ref="A1:F15"/>
  <sheetViews>
    <sheetView workbookViewId="0">
      <selection activeCell="G25" sqref="G25"/>
    </sheetView>
  </sheetViews>
  <sheetFormatPr defaultRowHeight="15" x14ac:dyDescent="0.25"/>
  <cols>
    <col min="2" max="2" width="13.7109375" customWidth="1"/>
  </cols>
  <sheetData>
    <row r="1" spans="1:6" ht="15.75" x14ac:dyDescent="0.25">
      <c r="A1" s="106"/>
      <c r="B1" s="106"/>
      <c r="C1" s="106"/>
      <c r="D1" s="106"/>
      <c r="E1" s="106"/>
      <c r="F1" s="106"/>
    </row>
    <row r="2" spans="1:6" ht="15.75" x14ac:dyDescent="0.25">
      <c r="A2" s="108" t="s">
        <v>527</v>
      </c>
      <c r="B2" s="108"/>
      <c r="C2" s="108"/>
      <c r="D2" s="108"/>
      <c r="E2" s="108"/>
      <c r="F2" s="108"/>
    </row>
    <row r="3" spans="1:6" ht="15.75" x14ac:dyDescent="0.25">
      <c r="A3" s="106"/>
      <c r="B3" s="169"/>
      <c r="C3" s="169"/>
      <c r="D3" s="169"/>
      <c r="E3" s="169"/>
      <c r="F3" s="169"/>
    </row>
    <row r="4" spans="1:6" ht="15.75" x14ac:dyDescent="0.25">
      <c r="A4" s="110" t="s">
        <v>1</v>
      </c>
      <c r="B4" s="110"/>
      <c r="C4" s="110"/>
      <c r="D4" s="110"/>
      <c r="E4" s="110"/>
      <c r="F4" s="110"/>
    </row>
    <row r="5" spans="1:6" ht="15.75" x14ac:dyDescent="0.25">
      <c r="A5" s="170" t="s">
        <v>528</v>
      </c>
      <c r="B5" s="170"/>
      <c r="C5" s="170"/>
      <c r="D5" s="170"/>
      <c r="E5" s="170"/>
      <c r="F5" s="170"/>
    </row>
    <row r="6" spans="1:6" x14ac:dyDescent="0.25">
      <c r="A6" s="210" t="s">
        <v>3</v>
      </c>
      <c r="B6" s="210"/>
      <c r="C6" s="210"/>
      <c r="D6" s="210"/>
      <c r="E6" s="210"/>
      <c r="F6" s="210"/>
    </row>
    <row r="7" spans="1:6" x14ac:dyDescent="0.25">
      <c r="A7" s="211"/>
      <c r="B7" s="212"/>
      <c r="C7" s="213"/>
      <c r="D7" s="213"/>
      <c r="E7" s="213"/>
      <c r="F7" s="213"/>
    </row>
    <row r="8" spans="1:6" x14ac:dyDescent="0.25">
      <c r="A8" s="173"/>
      <c r="B8" s="214" t="s">
        <v>4</v>
      </c>
      <c r="C8" s="214" t="s">
        <v>5</v>
      </c>
      <c r="D8" s="214" t="s">
        <v>6</v>
      </c>
      <c r="E8" s="214" t="s">
        <v>7</v>
      </c>
      <c r="F8" s="173" t="s">
        <v>38</v>
      </c>
    </row>
    <row r="9" spans="1:6" ht="25.5" x14ac:dyDescent="0.25">
      <c r="A9" s="173">
        <v>1</v>
      </c>
      <c r="B9" s="118" t="s">
        <v>50</v>
      </c>
      <c r="C9" s="119" t="s">
        <v>529</v>
      </c>
      <c r="D9" s="119" t="s">
        <v>530</v>
      </c>
      <c r="E9" s="119" t="s">
        <v>531</v>
      </c>
      <c r="F9" s="118" t="s">
        <v>108</v>
      </c>
    </row>
    <row r="10" spans="1:6" x14ac:dyDescent="0.25">
      <c r="A10" s="173">
        <v>2</v>
      </c>
      <c r="B10" s="215"/>
      <c r="C10" s="216"/>
      <c r="D10" s="216"/>
      <c r="E10" s="216"/>
      <c r="F10" s="216">
        <f>SUM(C10:E10)</f>
        <v>0</v>
      </c>
    </row>
    <row r="11" spans="1:6" x14ac:dyDescent="0.25">
      <c r="A11" s="173">
        <v>3</v>
      </c>
      <c r="B11" s="215"/>
      <c r="C11" s="216"/>
      <c r="D11" s="216"/>
      <c r="E11" s="216"/>
      <c r="F11" s="216">
        <f t="shared" ref="F11:F14" si="0">SUM(C11:E11)</f>
        <v>0</v>
      </c>
    </row>
    <row r="12" spans="1:6" x14ac:dyDescent="0.25">
      <c r="A12" s="173">
        <v>4</v>
      </c>
      <c r="B12" s="215"/>
      <c r="C12" s="216"/>
      <c r="D12" s="216"/>
      <c r="E12" s="216"/>
      <c r="F12" s="216">
        <f t="shared" si="0"/>
        <v>0</v>
      </c>
    </row>
    <row r="13" spans="1:6" x14ac:dyDescent="0.25">
      <c r="A13" s="173">
        <v>5</v>
      </c>
      <c r="B13" s="215"/>
      <c r="C13" s="216"/>
      <c r="D13" s="216"/>
      <c r="E13" s="216"/>
      <c r="F13" s="216">
        <f>SUM(C13:E13)</f>
        <v>0</v>
      </c>
    </row>
    <row r="14" spans="1:6" x14ac:dyDescent="0.25">
      <c r="A14" s="173">
        <v>6</v>
      </c>
      <c r="B14" s="215"/>
      <c r="C14" s="216"/>
      <c r="D14" s="216"/>
      <c r="E14" s="216"/>
      <c r="F14" s="216">
        <f t="shared" si="0"/>
        <v>0</v>
      </c>
    </row>
    <row r="15" spans="1:6" x14ac:dyDescent="0.25">
      <c r="A15" s="173">
        <v>7</v>
      </c>
      <c r="B15" s="178" t="s">
        <v>532</v>
      </c>
      <c r="C15" s="217">
        <f>SUM(C10:C14)</f>
        <v>0</v>
      </c>
      <c r="D15" s="217">
        <f>SUM(D10:D14)</f>
        <v>0</v>
      </c>
      <c r="E15" s="217">
        <f>SUM(E10:E14)</f>
        <v>0</v>
      </c>
      <c r="F15" s="217">
        <f>SUM(F10:F14)</f>
        <v>0</v>
      </c>
    </row>
  </sheetData>
  <mergeCells count="6">
    <mergeCell ref="A2:F2"/>
    <mergeCell ref="A4:F4"/>
    <mergeCell ref="A5:F5"/>
    <mergeCell ref="A6:F6"/>
    <mergeCell ref="C7:D7"/>
    <mergeCell ref="E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1104-34E4-4419-9F97-F7144FC734EA}">
  <dimension ref="A1:F24"/>
  <sheetViews>
    <sheetView workbookViewId="0">
      <selection activeCell="I12" sqref="I12"/>
    </sheetView>
  </sheetViews>
  <sheetFormatPr defaultRowHeight="15" x14ac:dyDescent="0.25"/>
  <cols>
    <col min="2" max="2" width="19.85546875" customWidth="1"/>
    <col min="3" max="3" width="21" customWidth="1"/>
    <col min="4" max="4" width="17.42578125" customWidth="1"/>
    <col min="5" max="5" width="15.5703125" customWidth="1"/>
    <col min="6" max="6" width="17.28515625" customWidth="1"/>
  </cols>
  <sheetData>
    <row r="1" spans="1:6" ht="15.75" x14ac:dyDescent="0.25">
      <c r="A1" s="108" t="s">
        <v>389</v>
      </c>
      <c r="B1" s="108"/>
      <c r="C1" s="108"/>
      <c r="D1" s="108"/>
      <c r="E1" s="108"/>
      <c r="F1" s="108"/>
    </row>
    <row r="2" spans="1:6" ht="15.75" x14ac:dyDescent="0.25">
      <c r="A2" s="106"/>
      <c r="B2" s="169"/>
      <c r="C2" s="169"/>
      <c r="D2" s="169"/>
      <c r="E2" s="169"/>
      <c r="F2" s="169"/>
    </row>
    <row r="3" spans="1:6" ht="15.75" x14ac:dyDescent="0.25">
      <c r="A3" s="110" t="s">
        <v>1</v>
      </c>
      <c r="B3" s="110"/>
      <c r="C3" s="110"/>
      <c r="D3" s="110"/>
      <c r="E3" s="110"/>
      <c r="F3" s="110"/>
    </row>
    <row r="4" spans="1:6" ht="15.75" x14ac:dyDescent="0.25">
      <c r="A4" s="170" t="s">
        <v>390</v>
      </c>
      <c r="B4" s="170"/>
      <c r="C4" s="170"/>
      <c r="D4" s="170"/>
      <c r="E4" s="170"/>
      <c r="F4" s="170"/>
    </row>
    <row r="5" spans="1:6" ht="15.75" x14ac:dyDescent="0.25">
      <c r="A5" s="110" t="s">
        <v>391</v>
      </c>
      <c r="B5" s="110"/>
      <c r="C5" s="110"/>
      <c r="D5" s="110"/>
      <c r="E5" s="110"/>
      <c r="F5" s="110"/>
    </row>
    <row r="6" spans="1:6" x14ac:dyDescent="0.25">
      <c r="A6" s="171" t="s">
        <v>3</v>
      </c>
      <c r="B6" s="171"/>
      <c r="C6" s="171"/>
      <c r="D6" s="171"/>
      <c r="E6" s="171"/>
      <c r="F6" s="171"/>
    </row>
    <row r="7" spans="1:6" ht="15.75" x14ac:dyDescent="0.25">
      <c r="A7" s="106"/>
      <c r="B7" s="172"/>
      <c r="C7" s="172"/>
      <c r="D7" s="172"/>
      <c r="E7" s="172"/>
      <c r="F7" s="66"/>
    </row>
    <row r="8" spans="1:6" x14ac:dyDescent="0.25">
      <c r="A8" s="173"/>
      <c r="B8" s="116" t="s">
        <v>4</v>
      </c>
      <c r="C8" s="116" t="s">
        <v>5</v>
      </c>
      <c r="D8" s="116" t="s">
        <v>6</v>
      </c>
      <c r="E8" s="116" t="s">
        <v>7</v>
      </c>
      <c r="F8" s="54" t="s">
        <v>38</v>
      </c>
    </row>
    <row r="9" spans="1:6" ht="38.25" x14ac:dyDescent="0.25">
      <c r="A9" s="117">
        <v>1</v>
      </c>
      <c r="B9" s="118" t="s">
        <v>362</v>
      </c>
      <c r="C9" s="119" t="s">
        <v>114</v>
      </c>
      <c r="D9" s="119" t="s">
        <v>392</v>
      </c>
      <c r="E9" s="119" t="s">
        <v>393</v>
      </c>
      <c r="F9" s="119" t="s">
        <v>394</v>
      </c>
    </row>
    <row r="10" spans="1:6" ht="153" x14ac:dyDescent="0.25">
      <c r="A10" s="173">
        <v>2</v>
      </c>
      <c r="B10" s="174" t="s">
        <v>395</v>
      </c>
      <c r="C10" s="175"/>
      <c r="D10" s="175"/>
      <c r="E10" s="175"/>
      <c r="F10" s="176"/>
    </row>
    <row r="11" spans="1:6" ht="25.5" x14ac:dyDescent="0.25">
      <c r="A11" s="117">
        <v>3</v>
      </c>
      <c r="B11" s="174" t="s">
        <v>396</v>
      </c>
      <c r="C11" s="177">
        <v>460000000</v>
      </c>
      <c r="D11" s="175"/>
      <c r="E11" s="175"/>
      <c r="F11" s="176"/>
    </row>
    <row r="12" spans="1:6" ht="63.75" x14ac:dyDescent="0.25">
      <c r="A12" s="173">
        <v>4</v>
      </c>
      <c r="B12" s="174" t="s">
        <v>397</v>
      </c>
      <c r="C12" s="175"/>
      <c r="D12" s="175"/>
      <c r="E12" s="175"/>
      <c r="F12" s="176"/>
    </row>
    <row r="13" spans="1:6" ht="165.75" x14ac:dyDescent="0.25">
      <c r="A13" s="117">
        <v>5</v>
      </c>
      <c r="B13" s="128" t="s">
        <v>398</v>
      </c>
      <c r="C13" s="177">
        <v>0</v>
      </c>
      <c r="D13" s="175"/>
      <c r="E13" s="175"/>
      <c r="F13" s="176"/>
    </row>
    <row r="14" spans="1:6" ht="38.25" x14ac:dyDescent="0.25">
      <c r="A14" s="173">
        <v>6</v>
      </c>
      <c r="B14" s="128" t="s">
        <v>399</v>
      </c>
      <c r="C14" s="175"/>
      <c r="D14" s="175"/>
      <c r="E14" s="175"/>
      <c r="F14" s="176"/>
    </row>
    <row r="15" spans="1:6" ht="89.25" x14ac:dyDescent="0.25">
      <c r="A15" s="117">
        <v>7</v>
      </c>
      <c r="B15" s="128" t="s">
        <v>400</v>
      </c>
      <c r="C15" s="175"/>
      <c r="D15" s="175"/>
      <c r="E15" s="175"/>
      <c r="F15" s="176"/>
    </row>
    <row r="16" spans="1:6" x14ac:dyDescent="0.25">
      <c r="A16" s="117">
        <v>8</v>
      </c>
      <c r="B16" s="178" t="s">
        <v>401</v>
      </c>
      <c r="C16" s="179">
        <v>460000000</v>
      </c>
      <c r="D16" s="179">
        <v>0</v>
      </c>
      <c r="E16" s="179">
        <v>0</v>
      </c>
      <c r="F16" s="179">
        <v>0</v>
      </c>
    </row>
    <row r="17" spans="1:6" x14ac:dyDescent="0.25">
      <c r="A17" s="117">
        <v>9</v>
      </c>
      <c r="B17" s="180" t="s">
        <v>402</v>
      </c>
      <c r="C17" s="181">
        <v>230000000</v>
      </c>
      <c r="D17" s="181">
        <v>0</v>
      </c>
      <c r="E17" s="181">
        <v>0</v>
      </c>
      <c r="F17" s="181">
        <v>0</v>
      </c>
    </row>
    <row r="18" spans="1:6" x14ac:dyDescent="0.25">
      <c r="A18" s="117">
        <v>10</v>
      </c>
      <c r="B18" s="180" t="s">
        <v>403</v>
      </c>
      <c r="C18" s="180"/>
      <c r="D18" s="180"/>
      <c r="E18" s="180"/>
      <c r="F18" s="180"/>
    </row>
    <row r="19" spans="1:6" x14ac:dyDescent="0.25">
      <c r="A19" s="117">
        <v>11</v>
      </c>
      <c r="B19" s="180" t="s">
        <v>404</v>
      </c>
      <c r="C19" s="180"/>
      <c r="D19" s="180"/>
      <c r="E19" s="180"/>
      <c r="F19" s="180"/>
    </row>
    <row r="20" spans="1:6" x14ac:dyDescent="0.25">
      <c r="A20" s="117">
        <v>12</v>
      </c>
      <c r="B20" s="182" t="s">
        <v>405</v>
      </c>
      <c r="C20" s="183">
        <v>0</v>
      </c>
      <c r="D20" s="183">
        <v>0</v>
      </c>
      <c r="E20" s="183">
        <v>0</v>
      </c>
      <c r="F20" s="183">
        <v>0</v>
      </c>
    </row>
    <row r="21" spans="1:6" x14ac:dyDescent="0.25">
      <c r="A21" s="117">
        <v>13</v>
      </c>
      <c r="B21" s="180" t="s">
        <v>406</v>
      </c>
      <c r="C21" s="180"/>
      <c r="D21" s="180"/>
      <c r="E21" s="180"/>
      <c r="F21" s="180"/>
    </row>
    <row r="22" spans="1:6" x14ac:dyDescent="0.25">
      <c r="A22" s="117">
        <v>14</v>
      </c>
      <c r="B22" s="180" t="s">
        <v>407</v>
      </c>
      <c r="C22" s="180"/>
      <c r="D22" s="180"/>
      <c r="E22" s="180"/>
      <c r="F22" s="180"/>
    </row>
    <row r="23" spans="1:6" x14ac:dyDescent="0.25">
      <c r="A23" s="117">
        <v>15</v>
      </c>
      <c r="B23" s="182" t="s">
        <v>408</v>
      </c>
      <c r="C23" s="183">
        <v>0</v>
      </c>
      <c r="D23" s="183">
        <v>0</v>
      </c>
      <c r="E23" s="183">
        <v>0</v>
      </c>
      <c r="F23" s="183">
        <v>0</v>
      </c>
    </row>
    <row r="24" spans="1:6" ht="15.75" x14ac:dyDescent="0.25">
      <c r="A24" s="106"/>
      <c r="B24" s="106"/>
      <c r="C24" s="106"/>
      <c r="D24" s="106"/>
      <c r="E24" s="106"/>
      <c r="F24" s="106"/>
    </row>
  </sheetData>
  <mergeCells count="5">
    <mergeCell ref="A1:F1"/>
    <mergeCell ref="A3:F3"/>
    <mergeCell ref="A4:F4"/>
    <mergeCell ref="A5:F5"/>
    <mergeCell ref="A6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545B-FE6D-4327-AB50-55EB705A5D51}">
  <dimension ref="A1:C15"/>
  <sheetViews>
    <sheetView workbookViewId="0">
      <selection activeCell="G18" sqref="G18"/>
    </sheetView>
  </sheetViews>
  <sheetFormatPr defaultRowHeight="15" x14ac:dyDescent="0.25"/>
  <cols>
    <col min="2" max="2" width="23.7109375" customWidth="1"/>
    <col min="3" max="3" width="27" customWidth="1"/>
  </cols>
  <sheetData>
    <row r="1" spans="1:3" ht="15.75" x14ac:dyDescent="0.25">
      <c r="A1" s="108" t="s">
        <v>533</v>
      </c>
      <c r="B1" s="108"/>
      <c r="C1" s="108"/>
    </row>
    <row r="2" spans="1:3" ht="15.75" x14ac:dyDescent="0.25">
      <c r="A2" s="218"/>
      <c r="B2" s="109"/>
      <c r="C2" s="109"/>
    </row>
    <row r="3" spans="1:3" ht="15.75" x14ac:dyDescent="0.25">
      <c r="A3" s="170" t="s">
        <v>1</v>
      </c>
      <c r="B3" s="170"/>
      <c r="C3" s="170"/>
    </row>
    <row r="4" spans="1:3" ht="15.75" x14ac:dyDescent="0.25">
      <c r="A4" s="170" t="s">
        <v>534</v>
      </c>
      <c r="B4" s="170"/>
      <c r="C4" s="170"/>
    </row>
    <row r="5" spans="1:3" x14ac:dyDescent="0.25">
      <c r="A5" s="210" t="s">
        <v>3</v>
      </c>
      <c r="B5" s="210"/>
      <c r="C5" s="210"/>
    </row>
    <row r="6" spans="1:3" x14ac:dyDescent="0.25">
      <c r="A6" s="211"/>
      <c r="B6" s="212"/>
      <c r="C6" s="137"/>
    </row>
    <row r="7" spans="1:3" x14ac:dyDescent="0.25">
      <c r="A7" s="180"/>
      <c r="B7" s="116" t="s">
        <v>4</v>
      </c>
      <c r="C7" s="54" t="s">
        <v>5</v>
      </c>
    </row>
    <row r="8" spans="1:3" ht="38.25" x14ac:dyDescent="0.25">
      <c r="A8" s="117">
        <v>1</v>
      </c>
      <c r="B8" s="118" t="s">
        <v>535</v>
      </c>
      <c r="C8" s="118" t="s">
        <v>536</v>
      </c>
    </row>
    <row r="9" spans="1:3" x14ac:dyDescent="0.25">
      <c r="A9" s="173">
        <v>2</v>
      </c>
      <c r="B9" s="215"/>
      <c r="C9" s="216"/>
    </row>
    <row r="10" spans="1:3" x14ac:dyDescent="0.25">
      <c r="A10" s="117">
        <v>3</v>
      </c>
      <c r="B10" s="215"/>
      <c r="C10" s="216"/>
    </row>
    <row r="11" spans="1:3" x14ac:dyDescent="0.25">
      <c r="A11" s="173">
        <v>4</v>
      </c>
      <c r="B11" s="215"/>
      <c r="C11" s="216"/>
    </row>
    <row r="12" spans="1:3" x14ac:dyDescent="0.25">
      <c r="A12" s="117">
        <v>5</v>
      </c>
      <c r="B12" s="215"/>
      <c r="C12" s="216"/>
    </row>
    <row r="13" spans="1:3" x14ac:dyDescent="0.25">
      <c r="A13" s="173">
        <v>6</v>
      </c>
      <c r="B13" s="215"/>
      <c r="C13" s="216"/>
    </row>
    <row r="14" spans="1:3" ht="153" x14ac:dyDescent="0.25">
      <c r="A14" s="117">
        <v>7</v>
      </c>
      <c r="B14" s="127" t="s">
        <v>537</v>
      </c>
      <c r="C14" s="219">
        <f>SUM(C9:C13)</f>
        <v>0</v>
      </c>
    </row>
    <row r="15" spans="1:3" x14ac:dyDescent="0.25">
      <c r="A15" s="218"/>
      <c r="B15" s="218"/>
      <c r="C15" s="218"/>
    </row>
  </sheetData>
  <mergeCells count="4">
    <mergeCell ref="A1:C1"/>
    <mergeCell ref="A3:C3"/>
    <mergeCell ref="A4:C4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D94E-829E-4D65-9A92-29ECE686A896}">
  <dimension ref="A1:G74"/>
  <sheetViews>
    <sheetView workbookViewId="0">
      <selection activeCell="D13" sqref="D13"/>
    </sheetView>
  </sheetViews>
  <sheetFormatPr defaultRowHeight="15" x14ac:dyDescent="0.25"/>
  <cols>
    <col min="2" max="2" width="16.5703125" customWidth="1"/>
    <col min="3" max="3" width="14.5703125" customWidth="1"/>
    <col min="6" max="6" width="15.140625" customWidth="1"/>
  </cols>
  <sheetData>
    <row r="1" spans="1:7" ht="15.75" x14ac:dyDescent="0.25">
      <c r="A1" s="151" t="s">
        <v>409</v>
      </c>
      <c r="B1" s="151"/>
      <c r="C1" s="151"/>
      <c r="D1" s="151"/>
      <c r="E1" s="151"/>
      <c r="F1" s="151"/>
      <c r="G1" s="151"/>
    </row>
    <row r="2" spans="1:7" ht="15.75" x14ac:dyDescent="0.25">
      <c r="A2" s="156"/>
      <c r="B2" s="9"/>
      <c r="C2" s="9"/>
      <c r="D2" s="9"/>
      <c r="E2" s="9"/>
      <c r="F2" s="9"/>
      <c r="G2" s="9"/>
    </row>
    <row r="3" spans="1:7" ht="15.75" x14ac:dyDescent="0.25">
      <c r="A3" s="154" t="s">
        <v>1</v>
      </c>
      <c r="B3" s="154"/>
      <c r="C3" s="154"/>
      <c r="D3" s="154"/>
      <c r="E3" s="154"/>
      <c r="F3" s="154"/>
      <c r="G3" s="154"/>
    </row>
    <row r="4" spans="1:7" ht="15.75" x14ac:dyDescent="0.25">
      <c r="A4" s="154" t="s">
        <v>410</v>
      </c>
      <c r="B4" s="154"/>
      <c r="C4" s="154"/>
      <c r="D4" s="154"/>
      <c r="E4" s="154"/>
      <c r="F4" s="154"/>
      <c r="G4" s="154"/>
    </row>
    <row r="5" spans="1:7" x14ac:dyDescent="0.25">
      <c r="A5" s="184" t="s">
        <v>3</v>
      </c>
      <c r="B5" s="184"/>
      <c r="C5" s="184"/>
      <c r="D5" s="184"/>
      <c r="E5" s="184"/>
      <c r="F5" s="184"/>
      <c r="G5" s="184"/>
    </row>
    <row r="6" spans="1:7" ht="15.75" x14ac:dyDescent="0.25">
      <c r="A6" s="157"/>
      <c r="B6" s="157"/>
      <c r="C6" s="157"/>
      <c r="D6" s="157"/>
      <c r="E6" s="157"/>
      <c r="F6" s="157"/>
      <c r="G6" s="157"/>
    </row>
    <row r="7" spans="1:7" x14ac:dyDescent="0.25">
      <c r="A7" s="12"/>
      <c r="B7" s="12" t="s">
        <v>4</v>
      </c>
      <c r="C7" s="12" t="s">
        <v>5</v>
      </c>
      <c r="D7" s="12" t="s">
        <v>6</v>
      </c>
      <c r="E7" s="12" t="s">
        <v>7</v>
      </c>
      <c r="F7" s="185" t="s">
        <v>38</v>
      </c>
      <c r="G7" s="185" t="s">
        <v>39</v>
      </c>
    </row>
    <row r="8" spans="1:7" ht="63.75" x14ac:dyDescent="0.25">
      <c r="A8" s="12">
        <v>1</v>
      </c>
      <c r="B8" s="158" t="s">
        <v>411</v>
      </c>
      <c r="C8" s="158" t="s">
        <v>412</v>
      </c>
      <c r="D8" s="158" t="s">
        <v>413</v>
      </c>
      <c r="E8" s="186" t="s">
        <v>414</v>
      </c>
      <c r="F8" s="159" t="s">
        <v>114</v>
      </c>
      <c r="G8" s="159" t="s">
        <v>415</v>
      </c>
    </row>
    <row r="9" spans="1:7" ht="38.25" x14ac:dyDescent="0.25">
      <c r="A9" s="12">
        <v>2</v>
      </c>
      <c r="B9" s="187" t="s">
        <v>416</v>
      </c>
      <c r="C9" s="20">
        <v>2499996</v>
      </c>
      <c r="D9" s="188"/>
      <c r="E9" s="20"/>
      <c r="F9" s="20">
        <v>2499996</v>
      </c>
      <c r="G9" s="20">
        <f>C9-E9-F9</f>
        <v>0</v>
      </c>
    </row>
    <row r="10" spans="1:7" ht="25.5" x14ac:dyDescent="0.25">
      <c r="A10" s="12">
        <v>3</v>
      </c>
      <c r="B10" s="187" t="s">
        <v>417</v>
      </c>
      <c r="C10" s="20">
        <v>190500</v>
      </c>
      <c r="D10" s="188"/>
      <c r="E10" s="20"/>
      <c r="F10" s="20">
        <v>190500</v>
      </c>
      <c r="G10" s="20">
        <f t="shared" ref="G10:G14" si="0">C10-E10-F10</f>
        <v>0</v>
      </c>
    </row>
    <row r="11" spans="1:7" ht="25.5" x14ac:dyDescent="0.25">
      <c r="A11" s="12">
        <v>4</v>
      </c>
      <c r="B11" s="187" t="s">
        <v>418</v>
      </c>
      <c r="C11" s="20">
        <v>254000</v>
      </c>
      <c r="D11" s="188"/>
      <c r="E11" s="20"/>
      <c r="F11" s="20">
        <v>254000</v>
      </c>
      <c r="G11" s="20">
        <f t="shared" si="0"/>
        <v>0</v>
      </c>
    </row>
    <row r="12" spans="1:7" ht="25.5" x14ac:dyDescent="0.25">
      <c r="A12" s="12">
        <v>5</v>
      </c>
      <c r="B12" s="187" t="s">
        <v>419</v>
      </c>
      <c r="C12" s="20">
        <v>1270000</v>
      </c>
      <c r="D12" s="188"/>
      <c r="E12" s="20"/>
      <c r="F12" s="20">
        <v>1270000</v>
      </c>
      <c r="G12" s="20">
        <f t="shared" si="0"/>
        <v>0</v>
      </c>
    </row>
    <row r="13" spans="1:7" ht="25.5" x14ac:dyDescent="0.25">
      <c r="A13" s="12">
        <v>6</v>
      </c>
      <c r="B13" s="187" t="s">
        <v>420</v>
      </c>
      <c r="C13" s="20">
        <v>62791</v>
      </c>
      <c r="D13" s="188"/>
      <c r="E13" s="20"/>
      <c r="F13" s="20">
        <v>62791</v>
      </c>
      <c r="G13" s="20">
        <f t="shared" si="0"/>
        <v>0</v>
      </c>
    </row>
    <row r="14" spans="1:7" x14ac:dyDescent="0.25">
      <c r="A14" s="12">
        <v>7</v>
      </c>
      <c r="B14" s="187" t="s">
        <v>421</v>
      </c>
      <c r="C14" s="20">
        <v>127000</v>
      </c>
      <c r="D14" s="188"/>
      <c r="E14" s="20"/>
      <c r="F14" s="20">
        <v>127000</v>
      </c>
      <c r="G14" s="20">
        <f t="shared" si="0"/>
        <v>0</v>
      </c>
    </row>
    <row r="15" spans="1:7" x14ac:dyDescent="0.25">
      <c r="A15" s="12"/>
      <c r="B15" s="187" t="s">
        <v>422</v>
      </c>
      <c r="C15" s="20">
        <v>63500</v>
      </c>
      <c r="D15" s="188"/>
      <c r="E15" s="20"/>
      <c r="F15" s="20">
        <v>63500</v>
      </c>
      <c r="G15" s="20"/>
    </row>
    <row r="16" spans="1:7" ht="25.5" x14ac:dyDescent="0.25">
      <c r="A16" s="12"/>
      <c r="B16" s="187" t="s">
        <v>423</v>
      </c>
      <c r="C16" s="20">
        <v>31754</v>
      </c>
      <c r="D16" s="188"/>
      <c r="E16" s="20"/>
      <c r="F16" s="20">
        <v>31754</v>
      </c>
      <c r="G16" s="20"/>
    </row>
    <row r="17" spans="1:7" ht="25.5" x14ac:dyDescent="0.25">
      <c r="A17" s="12"/>
      <c r="B17" s="187" t="s">
        <v>424</v>
      </c>
      <c r="C17" s="20">
        <v>381000</v>
      </c>
      <c r="D17" s="188"/>
      <c r="E17" s="20"/>
      <c r="F17" s="20">
        <v>381000</v>
      </c>
      <c r="G17" s="20"/>
    </row>
    <row r="18" spans="1:7" ht="25.5" x14ac:dyDescent="0.25">
      <c r="A18" s="12"/>
      <c r="B18" s="187" t="s">
        <v>425</v>
      </c>
      <c r="C18" s="20">
        <v>304800</v>
      </c>
      <c r="D18" s="188"/>
      <c r="E18" s="20"/>
      <c r="F18" s="20">
        <v>304800</v>
      </c>
      <c r="G18" s="20"/>
    </row>
    <row r="19" spans="1:7" ht="25.5" x14ac:dyDescent="0.25">
      <c r="A19" s="12"/>
      <c r="B19" s="187" t="s">
        <v>426</v>
      </c>
      <c r="C19" s="20">
        <v>50800</v>
      </c>
      <c r="D19" s="188"/>
      <c r="E19" s="20"/>
      <c r="F19" s="20">
        <v>50800</v>
      </c>
      <c r="G19" s="20"/>
    </row>
    <row r="20" spans="1:7" ht="38.25" x14ac:dyDescent="0.25">
      <c r="A20" s="12"/>
      <c r="B20" s="187" t="s">
        <v>427</v>
      </c>
      <c r="C20" s="20">
        <v>25400</v>
      </c>
      <c r="D20" s="188"/>
      <c r="E20" s="20"/>
      <c r="F20" s="20">
        <v>25400</v>
      </c>
      <c r="G20" s="20"/>
    </row>
    <row r="21" spans="1:7" ht="38.25" x14ac:dyDescent="0.25">
      <c r="A21" s="12"/>
      <c r="B21" s="187" t="s">
        <v>428</v>
      </c>
      <c r="C21" s="20">
        <v>650240</v>
      </c>
      <c r="D21" s="188"/>
      <c r="E21" s="20"/>
      <c r="F21" s="20">
        <v>650240</v>
      </c>
      <c r="G21" s="20"/>
    </row>
    <row r="22" spans="1:7" ht="25.5" x14ac:dyDescent="0.25">
      <c r="A22" s="12"/>
      <c r="B22" s="187" t="s">
        <v>429</v>
      </c>
      <c r="C22" s="20">
        <v>523240</v>
      </c>
      <c r="D22" s="188"/>
      <c r="E22" s="20"/>
      <c r="F22" s="20">
        <v>523240</v>
      </c>
      <c r="G22" s="20"/>
    </row>
    <row r="23" spans="1:7" x14ac:dyDescent="0.25">
      <c r="A23" s="12"/>
      <c r="B23" s="187" t="s">
        <v>430</v>
      </c>
      <c r="C23" s="20">
        <v>317500</v>
      </c>
      <c r="D23" s="188"/>
      <c r="E23" s="20"/>
      <c r="F23" s="20">
        <v>317500</v>
      </c>
      <c r="G23" s="20"/>
    </row>
    <row r="24" spans="1:7" ht="25.5" x14ac:dyDescent="0.25">
      <c r="A24" s="12"/>
      <c r="B24" s="187" t="s">
        <v>431</v>
      </c>
      <c r="C24" s="20">
        <v>156210</v>
      </c>
      <c r="D24" s="188"/>
      <c r="E24" s="20"/>
      <c r="F24" s="20">
        <v>156210</v>
      </c>
      <c r="G24" s="20"/>
    </row>
    <row r="25" spans="1:7" x14ac:dyDescent="0.25">
      <c r="A25" s="12"/>
      <c r="B25" s="187" t="s">
        <v>432</v>
      </c>
      <c r="C25" s="20">
        <v>127000</v>
      </c>
      <c r="D25" s="188"/>
      <c r="E25" s="20"/>
      <c r="F25" s="20">
        <v>127000</v>
      </c>
      <c r="G25" s="20"/>
    </row>
    <row r="26" spans="1:7" ht="38.25" x14ac:dyDescent="0.25">
      <c r="A26" s="12"/>
      <c r="B26" s="187" t="s">
        <v>433</v>
      </c>
      <c r="C26" s="20">
        <v>400000</v>
      </c>
      <c r="D26" s="188"/>
      <c r="E26" s="20"/>
      <c r="F26" s="20">
        <v>400000</v>
      </c>
      <c r="G26" s="20"/>
    </row>
    <row r="27" spans="1:7" x14ac:dyDescent="0.25">
      <c r="A27" s="12"/>
      <c r="B27" s="187" t="s">
        <v>434</v>
      </c>
      <c r="C27" s="20">
        <v>40000</v>
      </c>
      <c r="D27" s="188"/>
      <c r="E27" s="20"/>
      <c r="F27" s="20">
        <v>40000</v>
      </c>
      <c r="G27" s="20"/>
    </row>
    <row r="28" spans="1:7" x14ac:dyDescent="0.25">
      <c r="A28" s="12"/>
      <c r="B28" s="187" t="s">
        <v>435</v>
      </c>
      <c r="C28" s="20">
        <v>40000</v>
      </c>
      <c r="D28" s="188"/>
      <c r="E28" s="20"/>
      <c r="F28" s="20">
        <v>40000</v>
      </c>
      <c r="G28" s="20"/>
    </row>
    <row r="29" spans="1:7" x14ac:dyDescent="0.25">
      <c r="A29" s="12"/>
      <c r="B29" s="187" t="s">
        <v>436</v>
      </c>
      <c r="C29" s="20">
        <v>60000</v>
      </c>
      <c r="D29" s="188"/>
      <c r="E29" s="20"/>
      <c r="F29" s="20">
        <v>60000</v>
      </c>
      <c r="G29" s="20"/>
    </row>
    <row r="30" spans="1:7" ht="51" x14ac:dyDescent="0.25">
      <c r="A30" s="12"/>
      <c r="B30" s="187" t="s">
        <v>437</v>
      </c>
      <c r="C30" s="20">
        <v>762000</v>
      </c>
      <c r="D30" s="188"/>
      <c r="E30" s="20"/>
      <c r="F30" s="20">
        <v>762000</v>
      </c>
      <c r="G30" s="20"/>
    </row>
    <row r="31" spans="1:7" ht="38.25" x14ac:dyDescent="0.25">
      <c r="A31" s="12"/>
      <c r="B31" s="187" t="s">
        <v>438</v>
      </c>
      <c r="C31" s="20">
        <v>52358</v>
      </c>
      <c r="D31" s="188"/>
      <c r="E31" s="20"/>
      <c r="F31" s="20">
        <v>52358</v>
      </c>
      <c r="G31" s="20"/>
    </row>
    <row r="32" spans="1:7" ht="25.5" x14ac:dyDescent="0.25">
      <c r="A32" s="12"/>
      <c r="B32" s="187" t="s">
        <v>439</v>
      </c>
      <c r="C32" s="20">
        <v>240030</v>
      </c>
      <c r="D32" s="188"/>
      <c r="E32" s="20"/>
      <c r="F32" s="20">
        <v>240030</v>
      </c>
      <c r="G32" s="20"/>
    </row>
    <row r="33" spans="1:7" x14ac:dyDescent="0.25">
      <c r="A33" s="12"/>
      <c r="B33" s="187" t="s">
        <v>440</v>
      </c>
      <c r="C33" s="20">
        <v>149860</v>
      </c>
      <c r="D33" s="188"/>
      <c r="E33" s="20"/>
      <c r="F33" s="20">
        <v>149860</v>
      </c>
      <c r="G33" s="20"/>
    </row>
    <row r="34" spans="1:7" ht="25.5" x14ac:dyDescent="0.25">
      <c r="A34" s="12"/>
      <c r="B34" s="187" t="s">
        <v>424</v>
      </c>
      <c r="C34" s="20">
        <v>222250</v>
      </c>
      <c r="D34" s="188"/>
      <c r="E34" s="20"/>
      <c r="F34" s="20">
        <v>222250</v>
      </c>
      <c r="G34" s="20"/>
    </row>
    <row r="35" spans="1:7" ht="63.75" x14ac:dyDescent="0.25">
      <c r="A35" s="12"/>
      <c r="B35" s="187" t="s">
        <v>441</v>
      </c>
      <c r="C35" s="20">
        <v>635000</v>
      </c>
      <c r="D35" s="188"/>
      <c r="E35" s="20"/>
      <c r="F35" s="20">
        <v>635000</v>
      </c>
      <c r="G35" s="20"/>
    </row>
    <row r="36" spans="1:7" x14ac:dyDescent="0.25">
      <c r="A36" s="12"/>
      <c r="B36" s="187" t="s">
        <v>442</v>
      </c>
      <c r="C36" s="20">
        <v>152404</v>
      </c>
      <c r="D36" s="188"/>
      <c r="E36" s="20"/>
      <c r="F36" s="20">
        <v>152404</v>
      </c>
      <c r="G36" s="20"/>
    </row>
    <row r="37" spans="1:7" ht="25.5" x14ac:dyDescent="0.25">
      <c r="A37" s="12"/>
      <c r="B37" s="187" t="s">
        <v>443</v>
      </c>
      <c r="C37" s="20">
        <v>228600</v>
      </c>
      <c r="D37" s="188"/>
      <c r="E37" s="20"/>
      <c r="F37" s="20">
        <v>228600</v>
      </c>
      <c r="G37" s="20"/>
    </row>
    <row r="38" spans="1:7" ht="38.25" x14ac:dyDescent="0.25">
      <c r="A38" s="12"/>
      <c r="B38" s="187" t="s">
        <v>444</v>
      </c>
      <c r="C38" s="20">
        <v>279400</v>
      </c>
      <c r="D38" s="188"/>
      <c r="E38" s="20"/>
      <c r="F38" s="20">
        <v>279400</v>
      </c>
      <c r="G38" s="20"/>
    </row>
    <row r="39" spans="1:7" ht="25.5" x14ac:dyDescent="0.25">
      <c r="A39" s="12"/>
      <c r="B39" s="187" t="s">
        <v>445</v>
      </c>
      <c r="C39" s="20">
        <v>500000</v>
      </c>
      <c r="D39" s="188"/>
      <c r="E39" s="20"/>
      <c r="F39" s="20">
        <v>500000</v>
      </c>
      <c r="G39" s="20"/>
    </row>
    <row r="40" spans="1:7" ht="25.5" x14ac:dyDescent="0.25">
      <c r="A40" s="12"/>
      <c r="B40" s="187" t="s">
        <v>446</v>
      </c>
      <c r="C40" s="20">
        <v>3500001</v>
      </c>
      <c r="D40" s="188"/>
      <c r="E40" s="20"/>
      <c r="F40" s="20">
        <v>3500001</v>
      </c>
      <c r="G40" s="20"/>
    </row>
    <row r="41" spans="1:7" ht="63.75" x14ac:dyDescent="0.25">
      <c r="A41" s="12"/>
      <c r="B41" s="187" t="s">
        <v>447</v>
      </c>
      <c r="C41" s="20">
        <v>30000000</v>
      </c>
      <c r="D41" s="188"/>
      <c r="E41" s="20"/>
      <c r="F41" s="20">
        <v>30000000</v>
      </c>
      <c r="G41" s="20"/>
    </row>
    <row r="42" spans="1:7" ht="38.25" x14ac:dyDescent="0.25">
      <c r="A42" s="12"/>
      <c r="B42" s="187" t="s">
        <v>448</v>
      </c>
      <c r="C42" s="20">
        <v>20200000</v>
      </c>
      <c r="D42" s="188"/>
      <c r="E42" s="20"/>
      <c r="F42" s="20">
        <v>20200000</v>
      </c>
      <c r="G42" s="20"/>
    </row>
    <row r="43" spans="1:7" ht="51" x14ac:dyDescent="0.25">
      <c r="A43" s="12"/>
      <c r="B43" s="187" t="s">
        <v>449</v>
      </c>
      <c r="C43" s="20">
        <v>2000000</v>
      </c>
      <c r="D43" s="188"/>
      <c r="E43" s="20"/>
      <c r="F43" s="20">
        <v>2000000</v>
      </c>
      <c r="G43" s="20"/>
    </row>
    <row r="44" spans="1:7" ht="38.25" x14ac:dyDescent="0.25">
      <c r="A44" s="12"/>
      <c r="B44" s="187" t="s">
        <v>450</v>
      </c>
      <c r="C44" s="20">
        <v>2617426</v>
      </c>
      <c r="D44" s="188"/>
      <c r="E44" s="20"/>
      <c r="F44" s="20">
        <v>2617426</v>
      </c>
      <c r="G44" s="20"/>
    </row>
    <row r="45" spans="1:7" ht="38.25" x14ac:dyDescent="0.25">
      <c r="A45" s="12"/>
      <c r="B45" s="187" t="s">
        <v>451</v>
      </c>
      <c r="C45" s="20">
        <v>4479300</v>
      </c>
      <c r="D45" s="188"/>
      <c r="E45" s="20"/>
      <c r="F45" s="20">
        <v>4479300</v>
      </c>
      <c r="G45" s="20"/>
    </row>
    <row r="46" spans="1:7" ht="38.25" x14ac:dyDescent="0.25">
      <c r="A46" s="12"/>
      <c r="B46" s="187" t="s">
        <v>452</v>
      </c>
      <c r="C46" s="20">
        <v>866423</v>
      </c>
      <c r="D46" s="188"/>
      <c r="E46" s="20"/>
      <c r="F46" s="20">
        <v>866423</v>
      </c>
      <c r="G46" s="20"/>
    </row>
    <row r="47" spans="1:7" ht="51" x14ac:dyDescent="0.25">
      <c r="A47" s="12"/>
      <c r="B47" s="187" t="s">
        <v>453</v>
      </c>
      <c r="C47" s="20">
        <v>6200000</v>
      </c>
      <c r="D47" s="188"/>
      <c r="E47" s="20"/>
      <c r="F47" s="20">
        <v>6200000</v>
      </c>
      <c r="G47" s="20"/>
    </row>
    <row r="48" spans="1:7" ht="38.25" x14ac:dyDescent="0.25">
      <c r="A48" s="12"/>
      <c r="B48" s="187" t="s">
        <v>454</v>
      </c>
      <c r="C48" s="20">
        <v>11300000</v>
      </c>
      <c r="D48" s="188"/>
      <c r="E48" s="20"/>
      <c r="F48" s="20">
        <v>11300000</v>
      </c>
      <c r="G48" s="20"/>
    </row>
    <row r="49" spans="1:7" ht="127.5" x14ac:dyDescent="0.25">
      <c r="A49" s="12"/>
      <c r="B49" s="187" t="s">
        <v>455</v>
      </c>
      <c r="C49" s="20">
        <v>307940077</v>
      </c>
      <c r="D49" s="188"/>
      <c r="E49" s="20"/>
      <c r="F49" s="20">
        <v>307940077</v>
      </c>
      <c r="G49" s="20"/>
    </row>
    <row r="50" spans="1:7" ht="127.5" x14ac:dyDescent="0.25">
      <c r="A50" s="12"/>
      <c r="B50" s="187" t="s">
        <v>456</v>
      </c>
      <c r="C50" s="20">
        <v>12528191</v>
      </c>
      <c r="D50" s="188"/>
      <c r="E50" s="20"/>
      <c r="F50" s="20">
        <v>12528191</v>
      </c>
      <c r="G50" s="20"/>
    </row>
    <row r="51" spans="1:7" ht="127.5" x14ac:dyDescent="0.25">
      <c r="A51" s="12"/>
      <c r="B51" s="187" t="s">
        <v>457</v>
      </c>
      <c r="C51" s="20">
        <v>43600000</v>
      </c>
      <c r="D51" s="188"/>
      <c r="E51" s="20"/>
      <c r="F51" s="20">
        <v>43600000</v>
      </c>
      <c r="G51" s="20"/>
    </row>
    <row r="52" spans="1:7" ht="153" x14ac:dyDescent="0.25">
      <c r="A52" s="12"/>
      <c r="B52" s="187" t="s">
        <v>458</v>
      </c>
      <c r="C52" s="20">
        <v>89000000</v>
      </c>
      <c r="D52" s="188"/>
      <c r="E52" s="20"/>
      <c r="F52" s="20">
        <v>89000000</v>
      </c>
      <c r="G52" s="20"/>
    </row>
    <row r="53" spans="1:7" x14ac:dyDescent="0.25">
      <c r="A53" s="12"/>
      <c r="B53" s="187"/>
      <c r="C53" s="20"/>
      <c r="D53" s="188"/>
      <c r="E53" s="20"/>
      <c r="F53" s="20"/>
      <c r="G53" s="20"/>
    </row>
    <row r="54" spans="1:7" x14ac:dyDescent="0.25">
      <c r="A54" s="12"/>
      <c r="B54" s="187"/>
      <c r="C54" s="20"/>
      <c r="D54" s="188"/>
      <c r="E54" s="20"/>
      <c r="F54" s="20"/>
      <c r="G54" s="20"/>
    </row>
    <row r="55" spans="1:7" x14ac:dyDescent="0.25">
      <c r="A55" s="12"/>
      <c r="B55" s="187"/>
      <c r="C55" s="20"/>
      <c r="D55" s="188"/>
      <c r="E55" s="20"/>
      <c r="F55" s="20"/>
      <c r="G55" s="20"/>
    </row>
    <row r="56" spans="1:7" x14ac:dyDescent="0.25">
      <c r="A56" s="12"/>
      <c r="B56" s="187"/>
      <c r="C56" s="20"/>
      <c r="D56" s="188"/>
      <c r="E56" s="20"/>
      <c r="F56" s="20"/>
      <c r="G56" s="20"/>
    </row>
    <row r="57" spans="1:7" x14ac:dyDescent="0.25">
      <c r="A57" s="12"/>
      <c r="B57" s="187"/>
      <c r="C57" s="20"/>
      <c r="D57" s="188"/>
      <c r="E57" s="20"/>
      <c r="F57" s="20"/>
      <c r="G57" s="20"/>
    </row>
    <row r="58" spans="1:7" x14ac:dyDescent="0.25">
      <c r="A58" s="12"/>
      <c r="B58" s="187"/>
      <c r="C58" s="20"/>
      <c r="D58" s="188"/>
      <c r="E58" s="20"/>
      <c r="F58" s="20"/>
      <c r="G58" s="20"/>
    </row>
    <row r="59" spans="1:7" x14ac:dyDescent="0.25">
      <c r="A59" s="12"/>
      <c r="B59" s="187"/>
      <c r="C59" s="20"/>
      <c r="D59" s="188"/>
      <c r="E59" s="20"/>
      <c r="F59" s="20"/>
      <c r="G59" s="20"/>
    </row>
    <row r="60" spans="1:7" x14ac:dyDescent="0.25">
      <c r="A60" s="12"/>
      <c r="B60" s="187"/>
      <c r="C60" s="20"/>
      <c r="D60" s="188"/>
      <c r="E60" s="20"/>
      <c r="F60" s="20"/>
      <c r="G60" s="20"/>
    </row>
    <row r="61" spans="1:7" x14ac:dyDescent="0.25">
      <c r="A61" s="12"/>
      <c r="B61" s="187"/>
      <c r="C61" s="20"/>
      <c r="D61" s="188"/>
      <c r="E61" s="20"/>
      <c r="F61" s="20"/>
      <c r="G61" s="20"/>
    </row>
    <row r="62" spans="1:7" x14ac:dyDescent="0.25">
      <c r="A62" s="12"/>
      <c r="B62" s="187"/>
      <c r="C62" s="20"/>
      <c r="D62" s="188"/>
      <c r="E62" s="20"/>
      <c r="F62" s="20"/>
      <c r="G62" s="20"/>
    </row>
    <row r="63" spans="1:7" x14ac:dyDescent="0.25">
      <c r="A63" s="12"/>
      <c r="B63" s="187"/>
      <c r="C63" s="20"/>
      <c r="D63" s="188"/>
      <c r="E63" s="20"/>
      <c r="F63" s="20"/>
      <c r="G63" s="20"/>
    </row>
    <row r="64" spans="1:7" x14ac:dyDescent="0.25">
      <c r="A64" s="12"/>
      <c r="B64" s="187"/>
      <c r="C64" s="20"/>
      <c r="D64" s="188"/>
      <c r="E64" s="20"/>
      <c r="F64" s="20"/>
      <c r="G64" s="20"/>
    </row>
    <row r="65" spans="1:7" x14ac:dyDescent="0.25">
      <c r="A65" s="12"/>
      <c r="B65" s="187"/>
      <c r="C65" s="20"/>
      <c r="D65" s="188"/>
      <c r="E65" s="20"/>
      <c r="F65" s="20"/>
      <c r="G65" s="20"/>
    </row>
    <row r="66" spans="1:7" x14ac:dyDescent="0.25">
      <c r="A66" s="12"/>
      <c r="B66" s="187"/>
      <c r="C66" s="20"/>
      <c r="D66" s="188"/>
      <c r="E66" s="20"/>
      <c r="F66" s="20"/>
      <c r="G66" s="20"/>
    </row>
    <row r="67" spans="1:7" x14ac:dyDescent="0.25">
      <c r="A67" s="12"/>
      <c r="B67" s="187"/>
      <c r="C67" s="20"/>
      <c r="D67" s="188"/>
      <c r="E67" s="20"/>
      <c r="F67" s="20"/>
      <c r="G67" s="20"/>
    </row>
    <row r="68" spans="1:7" x14ac:dyDescent="0.25">
      <c r="A68" s="12"/>
      <c r="B68" s="187"/>
      <c r="C68" s="20"/>
      <c r="D68" s="188"/>
      <c r="E68" s="20"/>
      <c r="F68" s="20"/>
      <c r="G68" s="20"/>
    </row>
    <row r="69" spans="1:7" x14ac:dyDescent="0.25">
      <c r="A69" s="12"/>
      <c r="B69" s="187"/>
      <c r="C69" s="20"/>
      <c r="D69" s="188"/>
      <c r="E69" s="20"/>
      <c r="F69" s="20"/>
      <c r="G69" s="20"/>
    </row>
    <row r="70" spans="1:7" ht="25.5" x14ac:dyDescent="0.25">
      <c r="A70" s="12">
        <v>8</v>
      </c>
      <c r="B70" s="189" t="s">
        <v>459</v>
      </c>
      <c r="C70" s="24">
        <f>SUM(C9:C69)</f>
        <v>545029051</v>
      </c>
      <c r="D70" s="24">
        <f t="shared" ref="D70:F70" si="1">SUM(D9:D69)</f>
        <v>0</v>
      </c>
      <c r="E70" s="24">
        <f t="shared" si="1"/>
        <v>0</v>
      </c>
      <c r="F70" s="24">
        <f t="shared" si="1"/>
        <v>545029051</v>
      </c>
      <c r="G70" s="24">
        <f>SUM(G9:G14)</f>
        <v>0</v>
      </c>
    </row>
    <row r="71" spans="1:7" x14ac:dyDescent="0.25">
      <c r="A71" s="152"/>
      <c r="B71" s="165"/>
      <c r="C71" s="152"/>
      <c r="D71" s="152"/>
      <c r="E71" s="152"/>
      <c r="F71" s="152"/>
      <c r="G71" s="152"/>
    </row>
    <row r="72" spans="1:7" x14ac:dyDescent="0.25">
      <c r="A72" s="152"/>
      <c r="B72" s="165"/>
      <c r="C72" s="152"/>
      <c r="D72" s="152"/>
      <c r="E72" s="152"/>
      <c r="F72" s="152"/>
      <c r="G72" s="152"/>
    </row>
    <row r="73" spans="1:7" ht="25.5" x14ac:dyDescent="0.25">
      <c r="A73" s="190"/>
      <c r="B73" s="191" t="s">
        <v>460</v>
      </c>
      <c r="C73" s="191"/>
      <c r="D73" s="191"/>
      <c r="E73" s="191"/>
      <c r="F73" s="192">
        <v>545029051</v>
      </c>
      <c r="G73" s="190"/>
    </row>
    <row r="74" spans="1:7" x14ac:dyDescent="0.25">
      <c r="A74" s="152"/>
      <c r="B74" s="165"/>
      <c r="C74" s="152"/>
      <c r="D74" s="152"/>
      <c r="E74" s="152"/>
      <c r="F74" s="152"/>
      <c r="G74" s="152"/>
    </row>
  </sheetData>
  <mergeCells count="4">
    <mergeCell ref="A1:G1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19AD8-7FD9-4590-843D-4B5B1B6FFDF7}">
  <dimension ref="A1:G15"/>
  <sheetViews>
    <sheetView workbookViewId="0">
      <selection activeCell="J10" sqref="J10"/>
    </sheetView>
  </sheetViews>
  <sheetFormatPr defaultRowHeight="15" x14ac:dyDescent="0.25"/>
  <cols>
    <col min="2" max="2" width="16.7109375" customWidth="1"/>
    <col min="3" max="3" width="14" customWidth="1"/>
  </cols>
  <sheetData>
    <row r="1" spans="1:7" ht="15.75" x14ac:dyDescent="0.25">
      <c r="A1" s="151" t="s">
        <v>461</v>
      </c>
      <c r="B1" s="151"/>
      <c r="C1" s="151"/>
      <c r="D1" s="151"/>
      <c r="E1" s="151"/>
      <c r="F1" s="151"/>
      <c r="G1" s="151"/>
    </row>
    <row r="2" spans="1:7" ht="15.75" x14ac:dyDescent="0.25">
      <c r="A2" s="156"/>
      <c r="B2" s="9"/>
      <c r="C2" s="9"/>
      <c r="D2" s="9"/>
      <c r="E2" s="9"/>
      <c r="F2" s="9"/>
      <c r="G2" s="9"/>
    </row>
    <row r="3" spans="1:7" ht="15.75" x14ac:dyDescent="0.25">
      <c r="A3" s="154" t="s">
        <v>1</v>
      </c>
      <c r="B3" s="154"/>
      <c r="C3" s="154"/>
      <c r="D3" s="154"/>
      <c r="E3" s="154"/>
      <c r="F3" s="154"/>
      <c r="G3" s="154"/>
    </row>
    <row r="4" spans="1:7" ht="15.75" x14ac:dyDescent="0.25">
      <c r="A4" s="154" t="s">
        <v>462</v>
      </c>
      <c r="B4" s="154"/>
      <c r="C4" s="154"/>
      <c r="D4" s="154"/>
      <c r="E4" s="154"/>
      <c r="F4" s="154"/>
      <c r="G4" s="154"/>
    </row>
    <row r="5" spans="1:7" x14ac:dyDescent="0.25">
      <c r="A5" s="184" t="s">
        <v>3</v>
      </c>
      <c r="B5" s="184"/>
      <c r="C5" s="184"/>
      <c r="D5" s="184"/>
      <c r="E5" s="184"/>
      <c r="F5" s="184"/>
      <c r="G5" s="184"/>
    </row>
    <row r="6" spans="1:7" ht="15.75" x14ac:dyDescent="0.25">
      <c r="A6" s="156"/>
      <c r="B6" s="157"/>
      <c r="C6" s="156"/>
      <c r="D6" s="156"/>
      <c r="E6" s="156"/>
      <c r="F6" s="193"/>
      <c r="G6" s="193"/>
    </row>
    <row r="7" spans="1:7" x14ac:dyDescent="0.25">
      <c r="A7" s="166"/>
      <c r="B7" s="12" t="s">
        <v>4</v>
      </c>
      <c r="C7" s="12" t="s">
        <v>5</v>
      </c>
      <c r="D7" s="12" t="s">
        <v>6</v>
      </c>
      <c r="E7" s="12" t="s">
        <v>7</v>
      </c>
      <c r="F7" s="185" t="s">
        <v>38</v>
      </c>
      <c r="G7" s="185" t="s">
        <v>39</v>
      </c>
    </row>
    <row r="8" spans="1:7" ht="63.75" x14ac:dyDescent="0.25">
      <c r="A8" s="12">
        <v>1</v>
      </c>
      <c r="B8" s="158" t="s">
        <v>463</v>
      </c>
      <c r="C8" s="158" t="s">
        <v>412</v>
      </c>
      <c r="D8" s="158" t="s">
        <v>413</v>
      </c>
      <c r="E8" s="186" t="s">
        <v>414</v>
      </c>
      <c r="F8" s="159" t="s">
        <v>114</v>
      </c>
      <c r="G8" s="159" t="s">
        <v>415</v>
      </c>
    </row>
    <row r="9" spans="1:7" ht="25.5" x14ac:dyDescent="0.25">
      <c r="A9" s="12">
        <v>2</v>
      </c>
      <c r="B9" s="166" t="s">
        <v>464</v>
      </c>
      <c r="C9" s="20">
        <v>1651000</v>
      </c>
      <c r="D9" s="188"/>
      <c r="E9" s="20"/>
      <c r="F9" s="20">
        <v>1651000</v>
      </c>
      <c r="G9" s="20">
        <f>C9-E9-F9</f>
        <v>0</v>
      </c>
    </row>
    <row r="10" spans="1:7" ht="102" x14ac:dyDescent="0.25">
      <c r="A10" s="12">
        <v>3</v>
      </c>
      <c r="B10" s="166" t="s">
        <v>465</v>
      </c>
      <c r="C10" s="20">
        <v>3000000</v>
      </c>
      <c r="D10" s="188"/>
      <c r="E10" s="20"/>
      <c r="F10" s="20">
        <v>3000000</v>
      </c>
      <c r="G10" s="20">
        <f t="shared" ref="G10:G13" si="0">C10-E10-F10</f>
        <v>0</v>
      </c>
    </row>
    <row r="11" spans="1:7" ht="114.75" x14ac:dyDescent="0.25">
      <c r="A11" s="12">
        <v>4</v>
      </c>
      <c r="B11" s="166" t="s">
        <v>466</v>
      </c>
      <c r="C11" s="20">
        <v>3000000</v>
      </c>
      <c r="D11" s="188"/>
      <c r="E11" s="20"/>
      <c r="F11" s="20">
        <v>3000000</v>
      </c>
      <c r="G11" s="20">
        <f t="shared" si="0"/>
        <v>0</v>
      </c>
    </row>
    <row r="12" spans="1:7" ht="51" x14ac:dyDescent="0.25">
      <c r="A12" s="12">
        <v>5</v>
      </c>
      <c r="B12" s="166" t="s">
        <v>467</v>
      </c>
      <c r="C12" s="20">
        <v>2000000</v>
      </c>
      <c r="D12" s="188"/>
      <c r="E12" s="20"/>
      <c r="F12" s="20">
        <v>2000000</v>
      </c>
      <c r="G12" s="20">
        <f t="shared" si="0"/>
        <v>0</v>
      </c>
    </row>
    <row r="13" spans="1:7" x14ac:dyDescent="0.25">
      <c r="A13" s="12">
        <v>6</v>
      </c>
      <c r="B13" s="166"/>
      <c r="C13" s="20"/>
      <c r="D13" s="188"/>
      <c r="E13" s="20"/>
      <c r="F13" s="20"/>
      <c r="G13" s="20">
        <f t="shared" si="0"/>
        <v>0</v>
      </c>
    </row>
    <row r="14" spans="1:7" ht="25.5" x14ac:dyDescent="0.25">
      <c r="A14" s="12">
        <v>7</v>
      </c>
      <c r="B14" s="194" t="s">
        <v>459</v>
      </c>
      <c r="C14" s="167">
        <f>SUM(C9:C13)</f>
        <v>9651000</v>
      </c>
      <c r="D14" s="167"/>
      <c r="E14" s="167">
        <f>SUM(E9:E13)</f>
        <v>0</v>
      </c>
      <c r="F14" s="167">
        <f>SUM(F9:F13)</f>
        <v>9651000</v>
      </c>
      <c r="G14" s="167">
        <f>SUM(G9:G13)</f>
        <v>0</v>
      </c>
    </row>
    <row r="15" spans="1:7" x14ac:dyDescent="0.25">
      <c r="A15" s="152"/>
      <c r="B15" s="165"/>
      <c r="C15" s="152"/>
      <c r="D15" s="152"/>
      <c r="E15" s="152"/>
      <c r="F15" s="152"/>
      <c r="G15" s="152"/>
    </row>
  </sheetData>
  <mergeCells count="5">
    <mergeCell ref="A1:G1"/>
    <mergeCell ref="A3:G3"/>
    <mergeCell ref="A4:G4"/>
    <mergeCell ref="A5:G5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 Andrea</dc:creator>
  <cp:lastModifiedBy>Bella Andrea</cp:lastModifiedBy>
  <dcterms:created xsi:type="dcterms:W3CDTF">2024-02-21T13:30:59Z</dcterms:created>
  <dcterms:modified xsi:type="dcterms:W3CDTF">2024-02-21T14:13:18Z</dcterms:modified>
</cp:coreProperties>
</file>